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970972.PENTA-OCEAN\Desktop\見積条件依頼書関係\①HP掲載\"/>
    </mc:Choice>
  </mc:AlternateContent>
  <bookViews>
    <workbookView xWindow="0" yWindow="0" windowWidth="20490" windowHeight="7380"/>
  </bookViews>
  <sheets>
    <sheet name="改定内容・利用手順" sheetId="11" r:id="rId1"/>
    <sheet name="見積書鑑(サンプル)" sheetId="10" r:id="rId2"/>
    <sheet name="見積書鑑(正)" sheetId="1" r:id="rId3"/>
    <sheet name="見積書鑑(控)" sheetId="2" r:id="rId4"/>
    <sheet name="見積内訳書" sheetId="3" r:id="rId5"/>
    <sheet name="労務費内訳書" sheetId="4" r:id="rId6"/>
    <sheet name="労務費内訳書（変更）" sheetId="5" r:id="rId7"/>
    <sheet name="見積内訳書記入例" sheetId="6" r:id="rId8"/>
    <sheet name="労務費内訳書記入例（補正）" sheetId="7" r:id="rId9"/>
    <sheet name="労務費内訳書記入例（変更）" sheetId="8" r:id="rId10"/>
    <sheet name="労務費内訳書記入例（見積尊重宣言）" sheetId="9" r:id="rId11"/>
  </sheets>
  <externalReferences>
    <externalReference r:id="rId12"/>
    <externalReference r:id="rId13"/>
    <externalReference r:id="rId14"/>
    <externalReference r:id="rId15"/>
  </externalReferences>
  <definedNames>
    <definedName name="_Fill" localSheetId="1" hidden="1">#REF!</definedName>
    <definedName name="_Fill" localSheetId="3" hidden="1">#REF!</definedName>
    <definedName name="_Fill" localSheetId="2" hidden="1">#REF!</definedName>
    <definedName name="_Fill" localSheetId="7" hidden="1">#REF!</definedName>
    <definedName name="_Fill" localSheetId="6" hidden="1">#REF!</definedName>
    <definedName name="_Fill" localSheetId="10" hidden="1">#REF!</definedName>
    <definedName name="_Fill" localSheetId="9" hidden="1">#REF!</definedName>
    <definedName name="_Fill" localSheetId="8" hidden="1">#REF!</definedName>
    <definedName name="_Fill" hidden="1">#REF!</definedName>
    <definedName name="_xlnm._FilterDatabase" localSheetId="4" hidden="1">見積内訳書!$F$1:$F$100</definedName>
    <definedName name="_xlnm._FilterDatabase" localSheetId="7" hidden="1">見積内訳書記入例!$D$2:$D$26</definedName>
    <definedName name="_xlnm._FilterDatabase" localSheetId="6" hidden="1">'労務費内訳書（変更）'!#REF!</definedName>
    <definedName name="_xlnm._FilterDatabase" localSheetId="10" hidden="1">'労務費内訳書記入例（見積尊重宣言）'!$D$1:$D$25</definedName>
    <definedName name="_xlnm._FilterDatabase" localSheetId="9" hidden="1">'労務費内訳書記入例（変更）'!#REF!</definedName>
    <definedName name="_xlnm._FilterDatabase" localSheetId="8" hidden="1">'労務費内訳書記入例（補正）'!$D$1:$D$25</definedName>
    <definedName name="ALTSUM">[1]見積内訳書!$L$33</definedName>
    <definedName name="DIFFSUM">[1]見積内訳書!$N$33</definedName>
    <definedName name="ORISUM">[1]見積内訳書!$I$33</definedName>
    <definedName name="_xlnm.Print_Area" localSheetId="1">'見積書鑑(サンプル)'!$A$1:$BG$50</definedName>
    <definedName name="_xlnm.Print_Area" localSheetId="3">'見積書鑑(控)'!$A$1:$BG$50</definedName>
    <definedName name="_xlnm.Print_Area" localSheetId="2">'見積書鑑(正)'!$A$1:$BG$50</definedName>
    <definedName name="_xlnm.Print_Area" localSheetId="4">見積内訳書!$A$1:$Q$100</definedName>
    <definedName name="_xlnm.Print_Area" localSheetId="7">見積内訳書記入例!$A$1:$L$27</definedName>
    <definedName name="_xlnm.Print_Area" localSheetId="6">'労務費内訳書（変更）'!$A$1:$N$30</definedName>
    <definedName name="_xlnm.Print_Area" localSheetId="10">'労務費内訳書記入例（見積尊重宣言）'!$A$1:$N$28</definedName>
    <definedName name="_xlnm.Print_Area" localSheetId="9">'労務費内訳書記入例（変更）'!$A$1:$N$30</definedName>
    <definedName name="_xlnm.Print_Area" localSheetId="8">'労務費内訳書記入例（補正）'!$A$1:$N$28</definedName>
    <definedName name="_xlnm.Print_Titles" localSheetId="4">見積内訳書!$1:$5</definedName>
    <definedName name="_xlnm.Print_Titles" localSheetId="7">見積内訳書記入例!$2:$6</definedName>
    <definedName name="_xlnm.Print_Titles" localSheetId="6">'労務費内訳書（変更）'!$1:$6</definedName>
    <definedName name="_xlnm.Print_Titles" localSheetId="10">'労務費内訳書記入例（見積尊重宣言）'!$1:$7</definedName>
    <definedName name="_xlnm.Print_Titles" localSheetId="9">'労務費内訳書記入例（変更）'!$1:$6</definedName>
    <definedName name="_xlnm.Print_Titles" localSheetId="8">'労務費内訳書記入例（補正）'!$1:$7</definedName>
    <definedName name="環境への配慮事項">#REF!</definedName>
    <definedName name="協力業者名">#REF!</definedName>
    <definedName name="契約所" localSheetId="1">#REF!</definedName>
    <definedName name="契約所" localSheetId="2">#REF!</definedName>
    <definedName name="契約所">#REF!</definedName>
    <definedName name="作業日規制">#REF!</definedName>
    <definedName name="支店名">#REF!</definedName>
    <definedName name="住所" localSheetId="1">#REF!</definedName>
    <definedName name="住所" localSheetId="2">#REF!</definedName>
    <definedName name="住所">#REF!</definedName>
    <definedName name="駐車場負担">#REF!</definedName>
    <definedName name="都道府県" localSheetId="1">[2]全体集計!#REF!</definedName>
    <definedName name="都道府県" localSheetId="3">[2]全体集計!#REF!</definedName>
    <definedName name="都道府県" localSheetId="2">[2]全体集計!#REF!</definedName>
    <definedName name="都道府県" localSheetId="6">'[3]（労務単価）'!#REF!</definedName>
    <definedName name="都道府県">[4]全体集計!#REF!</definedName>
    <definedName name="都道府県1" localSheetId="6">'[3]（労務単価）'!$B$2:$B$48</definedName>
    <definedName name="都道府県1" localSheetId="9">'[3]（労務単価）'!$B$2:$B$48</definedName>
    <definedName name="都道府県1">[4]全体集計!$B$2:$B$48</definedName>
    <definedName name="土木協力会社" localSheetId="1">#REF!</definedName>
    <definedName name="土木協力会社" localSheetId="2">#REF!</definedName>
    <definedName name="土木協力会社">#REF!</definedName>
    <definedName name="年度" localSheetId="1">[2]全体集計!#REF!</definedName>
    <definedName name="年度" localSheetId="3">[2]全体集計!#REF!</definedName>
    <definedName name="年度" localSheetId="2">[2]全体集計!#REF!</definedName>
    <definedName name="年度" localSheetId="6">'[3]（労務単価）'!#REF!</definedName>
    <definedName name="年度">[4]全体集計!#REF!</definedName>
    <definedName name="判断">#REF!</definedName>
    <definedName name="立会検査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2" l="1"/>
  <c r="J33" i="2"/>
  <c r="I8" i="3" l="1"/>
  <c r="L8" i="3"/>
  <c r="N8" i="3" s="1"/>
  <c r="M8" i="3"/>
  <c r="I9" i="3"/>
  <c r="L9" i="3"/>
  <c r="M9" i="3"/>
  <c r="N9" i="3"/>
  <c r="I10" i="3"/>
  <c r="L10" i="3"/>
  <c r="N10" i="3" s="1"/>
  <c r="M10" i="3"/>
  <c r="I11" i="3"/>
  <c r="L11" i="3"/>
  <c r="M11" i="3"/>
  <c r="N11" i="3"/>
  <c r="I12" i="3"/>
  <c r="L12" i="3"/>
  <c r="N12" i="3" s="1"/>
  <c r="M12" i="3"/>
  <c r="I13" i="3"/>
  <c r="L13" i="3"/>
  <c r="M13" i="3"/>
  <c r="N13" i="3"/>
  <c r="I14" i="3"/>
  <c r="L14" i="3"/>
  <c r="N14" i="3" s="1"/>
  <c r="M14" i="3"/>
  <c r="I15" i="3"/>
  <c r="L15" i="3"/>
  <c r="M15" i="3"/>
  <c r="N15" i="3"/>
  <c r="I16" i="3"/>
  <c r="L16" i="3"/>
  <c r="N16" i="3" s="1"/>
  <c r="M16" i="3"/>
  <c r="I17" i="3"/>
  <c r="L17" i="3"/>
  <c r="M17" i="3"/>
  <c r="N17" i="3"/>
  <c r="I18" i="3"/>
  <c r="L18" i="3"/>
  <c r="N18" i="3" s="1"/>
  <c r="M18" i="3"/>
  <c r="I19" i="3"/>
  <c r="L19" i="3"/>
  <c r="M19" i="3"/>
  <c r="N19" i="3"/>
  <c r="I20" i="3"/>
  <c r="L20" i="3"/>
  <c r="N20" i="3" s="1"/>
  <c r="M20" i="3"/>
  <c r="I21" i="3"/>
  <c r="L21" i="3"/>
  <c r="M21" i="3"/>
  <c r="N21" i="3"/>
  <c r="I22" i="3"/>
  <c r="L22" i="3"/>
  <c r="N22" i="3" s="1"/>
  <c r="M22" i="3"/>
  <c r="I23" i="3"/>
  <c r="L23" i="3"/>
  <c r="M23" i="3"/>
  <c r="N23" i="3"/>
  <c r="I24" i="3"/>
  <c r="L24" i="3"/>
  <c r="N24" i="3" s="1"/>
  <c r="M24" i="3"/>
  <c r="I25" i="3"/>
  <c r="L25" i="3"/>
  <c r="M25" i="3"/>
  <c r="N25" i="3"/>
  <c r="I26" i="3"/>
  <c r="L26" i="3"/>
  <c r="N26" i="3" s="1"/>
  <c r="M26" i="3"/>
  <c r="I27" i="3"/>
  <c r="L27" i="3"/>
  <c r="M27" i="3"/>
  <c r="N27" i="3"/>
  <c r="I28" i="3"/>
  <c r="L28" i="3"/>
  <c r="N28" i="3" s="1"/>
  <c r="M28" i="3"/>
  <c r="I29" i="3"/>
  <c r="L29" i="3"/>
  <c r="M29" i="3"/>
  <c r="N29" i="3"/>
  <c r="I30" i="3"/>
  <c r="L30" i="3"/>
  <c r="N30" i="3" s="1"/>
  <c r="M30" i="3"/>
  <c r="I31" i="3"/>
  <c r="L31" i="3"/>
  <c r="M31" i="3"/>
  <c r="N31" i="3"/>
  <c r="I32" i="3"/>
  <c r="L32" i="3"/>
  <c r="N32" i="3" s="1"/>
  <c r="M32" i="3"/>
  <c r="I33" i="3"/>
  <c r="L33" i="3"/>
  <c r="M33" i="3"/>
  <c r="N33" i="3"/>
  <c r="I34" i="3"/>
  <c r="L34" i="3"/>
  <c r="N34" i="3" s="1"/>
  <c r="M34" i="3"/>
  <c r="I35" i="3"/>
  <c r="L35" i="3"/>
  <c r="M35" i="3"/>
  <c r="N35" i="3"/>
  <c r="I36" i="3"/>
  <c r="L36" i="3"/>
  <c r="N36" i="3" s="1"/>
  <c r="M36" i="3"/>
  <c r="I37" i="3"/>
  <c r="L37" i="3"/>
  <c r="M37" i="3"/>
  <c r="N37" i="3"/>
  <c r="I38" i="3"/>
  <c r="L38" i="3"/>
  <c r="N38" i="3" s="1"/>
  <c r="M38" i="3"/>
  <c r="I39" i="3"/>
  <c r="L39" i="3"/>
  <c r="M39" i="3"/>
  <c r="N39" i="3"/>
  <c r="I40" i="3"/>
  <c r="L40" i="3"/>
  <c r="N40" i="3" s="1"/>
  <c r="M40" i="3"/>
  <c r="I41" i="3"/>
  <c r="L41" i="3"/>
  <c r="M41" i="3"/>
  <c r="N41" i="3"/>
  <c r="I42" i="3"/>
  <c r="L42" i="3"/>
  <c r="N42" i="3" s="1"/>
  <c r="M42" i="3"/>
  <c r="I43" i="3"/>
  <c r="L43" i="3"/>
  <c r="M43" i="3"/>
  <c r="N43" i="3"/>
  <c r="I44" i="3"/>
  <c r="L44" i="3"/>
  <c r="N44" i="3" s="1"/>
  <c r="M44" i="3"/>
  <c r="I45" i="3"/>
  <c r="L45" i="3"/>
  <c r="M45" i="3"/>
  <c r="N45" i="3"/>
  <c r="I46" i="3"/>
  <c r="L46" i="3"/>
  <c r="N46" i="3" s="1"/>
  <c r="M46" i="3"/>
  <c r="I47" i="3"/>
  <c r="L47" i="3"/>
  <c r="M47" i="3"/>
  <c r="N47" i="3"/>
  <c r="I48" i="3"/>
  <c r="L48" i="3"/>
  <c r="N48" i="3" s="1"/>
  <c r="M48" i="3"/>
  <c r="I49" i="3"/>
  <c r="L49" i="3"/>
  <c r="M49" i="3"/>
  <c r="N49" i="3"/>
  <c r="I50" i="3"/>
  <c r="L50" i="3"/>
  <c r="N50" i="3" s="1"/>
  <c r="M50" i="3"/>
  <c r="I51" i="3"/>
  <c r="L51" i="3"/>
  <c r="M51" i="3"/>
  <c r="N51" i="3"/>
  <c r="I52" i="3"/>
  <c r="L52" i="3"/>
  <c r="N52" i="3" s="1"/>
  <c r="M52" i="3"/>
  <c r="I53" i="3"/>
  <c r="L53" i="3"/>
  <c r="M53" i="3"/>
  <c r="N53" i="3"/>
  <c r="I54" i="3"/>
  <c r="L54" i="3"/>
  <c r="N54" i="3" s="1"/>
  <c r="M54" i="3"/>
  <c r="I55" i="3"/>
  <c r="L55" i="3"/>
  <c r="M55" i="3"/>
  <c r="N55" i="3"/>
  <c r="I56" i="3"/>
  <c r="L56" i="3"/>
  <c r="N56" i="3" s="1"/>
  <c r="M56" i="3"/>
  <c r="I57" i="3"/>
  <c r="L57" i="3"/>
  <c r="M57" i="3"/>
  <c r="N57" i="3"/>
  <c r="I58" i="3"/>
  <c r="L58" i="3"/>
  <c r="N58" i="3" s="1"/>
  <c r="M58" i="3"/>
  <c r="I59" i="3"/>
  <c r="L59" i="3"/>
  <c r="M59" i="3"/>
  <c r="N59" i="3"/>
  <c r="I60" i="3"/>
  <c r="L60" i="3"/>
  <c r="N60" i="3" s="1"/>
  <c r="M60" i="3"/>
  <c r="I61" i="3"/>
  <c r="L61" i="3"/>
  <c r="M61" i="3"/>
  <c r="N61" i="3"/>
  <c r="I62" i="3"/>
  <c r="L62" i="3"/>
  <c r="N62" i="3" s="1"/>
  <c r="M62" i="3"/>
  <c r="I63" i="3"/>
  <c r="L63" i="3"/>
  <c r="M63" i="3"/>
  <c r="N63" i="3"/>
  <c r="I64" i="3"/>
  <c r="L64" i="3"/>
  <c r="N64" i="3" s="1"/>
  <c r="M64" i="3"/>
  <c r="I65" i="3"/>
  <c r="L65" i="3"/>
  <c r="M65" i="3"/>
  <c r="N65" i="3"/>
  <c r="I66" i="3"/>
  <c r="L66" i="3"/>
  <c r="N66" i="3" s="1"/>
  <c r="M66" i="3"/>
  <c r="I67" i="3"/>
  <c r="L67" i="3"/>
  <c r="M67" i="3"/>
  <c r="N67" i="3"/>
  <c r="I68" i="3"/>
  <c r="L68" i="3"/>
  <c r="N68" i="3" s="1"/>
  <c r="M68" i="3"/>
  <c r="I69" i="3"/>
  <c r="L69" i="3"/>
  <c r="M69" i="3"/>
  <c r="N69" i="3"/>
  <c r="I70" i="3"/>
  <c r="L70" i="3"/>
  <c r="N70" i="3" s="1"/>
  <c r="M70" i="3"/>
  <c r="I71" i="3"/>
  <c r="L71" i="3"/>
  <c r="M71" i="3"/>
  <c r="N71" i="3"/>
  <c r="I72" i="3"/>
  <c r="L72" i="3"/>
  <c r="N72" i="3" s="1"/>
  <c r="M72" i="3"/>
  <c r="I73" i="3"/>
  <c r="L73" i="3"/>
  <c r="M73" i="3"/>
  <c r="N73" i="3"/>
  <c r="I74" i="3"/>
  <c r="L74" i="3"/>
  <c r="N74" i="3" s="1"/>
  <c r="M74" i="3"/>
  <c r="I75" i="3"/>
  <c r="L75" i="3"/>
  <c r="M75" i="3"/>
  <c r="N75" i="3"/>
  <c r="I76" i="3"/>
  <c r="L76" i="3"/>
  <c r="N76" i="3" s="1"/>
  <c r="M76" i="3"/>
  <c r="I77" i="3"/>
  <c r="L77" i="3"/>
  <c r="M77" i="3"/>
  <c r="N77" i="3"/>
  <c r="I78" i="3"/>
  <c r="L78" i="3"/>
  <c r="N78" i="3" s="1"/>
  <c r="M78" i="3"/>
  <c r="I79" i="3"/>
  <c r="L79" i="3"/>
  <c r="M79" i="3"/>
  <c r="N79" i="3"/>
  <c r="I80" i="3"/>
  <c r="L80" i="3"/>
  <c r="N80" i="3" s="1"/>
  <c r="M80" i="3"/>
  <c r="I81" i="3"/>
  <c r="L81" i="3"/>
  <c r="M81" i="3"/>
  <c r="N81" i="3"/>
  <c r="I82" i="3"/>
  <c r="L82" i="3"/>
  <c r="N82" i="3" s="1"/>
  <c r="M82" i="3"/>
  <c r="I83" i="3"/>
  <c r="L83" i="3"/>
  <c r="M83" i="3"/>
  <c r="N83" i="3"/>
  <c r="I84" i="3"/>
  <c r="L84" i="3"/>
  <c r="N84" i="3" s="1"/>
  <c r="M84" i="3"/>
  <c r="I85" i="3"/>
  <c r="L85" i="3"/>
  <c r="M85" i="3"/>
  <c r="N85" i="3"/>
  <c r="I86" i="3"/>
  <c r="L86" i="3"/>
  <c r="N86" i="3" s="1"/>
  <c r="M86" i="3"/>
  <c r="I87" i="3"/>
  <c r="L87" i="3"/>
  <c r="M87" i="3"/>
  <c r="N87" i="3"/>
  <c r="I88" i="3"/>
  <c r="L88" i="3"/>
  <c r="N88" i="3" s="1"/>
  <c r="M88" i="3"/>
  <c r="I89" i="3"/>
  <c r="L89" i="3"/>
  <c r="M89" i="3"/>
  <c r="N89" i="3"/>
  <c r="I90" i="3"/>
  <c r="L90" i="3"/>
  <c r="N90" i="3" s="1"/>
  <c r="M90" i="3"/>
  <c r="I91" i="3"/>
  <c r="L91" i="3"/>
  <c r="M91" i="3"/>
  <c r="N91" i="3"/>
  <c r="I92" i="3"/>
  <c r="L92" i="3"/>
  <c r="N92" i="3" s="1"/>
  <c r="M92" i="3"/>
  <c r="I93" i="3"/>
  <c r="L93" i="3"/>
  <c r="M93" i="3"/>
  <c r="N93" i="3"/>
  <c r="I94" i="3"/>
  <c r="L94" i="3"/>
  <c r="N94" i="3" s="1"/>
  <c r="M94" i="3"/>
  <c r="I95" i="3"/>
  <c r="L95" i="3"/>
  <c r="M95" i="3"/>
  <c r="N95" i="3"/>
  <c r="I96" i="3"/>
  <c r="L96" i="3"/>
  <c r="N96" i="3" s="1"/>
  <c r="M96" i="3"/>
  <c r="I97" i="3"/>
  <c r="L97" i="3"/>
  <c r="M97" i="3"/>
  <c r="N97" i="3"/>
  <c r="I98" i="3"/>
  <c r="L98" i="3"/>
  <c r="N98" i="3" s="1"/>
  <c r="M98" i="3"/>
  <c r="M7" i="3"/>
  <c r="L7" i="3"/>
  <c r="N7" i="3" s="1"/>
  <c r="I7" i="3"/>
  <c r="AX6" i="2"/>
  <c r="L14" i="10"/>
  <c r="J13" i="10"/>
  <c r="J12" i="10" s="1"/>
  <c r="BC44" i="2"/>
  <c r="AX44" i="2"/>
  <c r="AS44" i="2"/>
  <c r="AL35" i="2"/>
  <c r="AL32" i="2"/>
  <c r="AL30" i="2"/>
  <c r="AV25" i="2"/>
  <c r="AV22" i="2"/>
  <c r="AV21" i="2"/>
  <c r="AG30" i="2"/>
  <c r="Y30" i="2"/>
  <c r="S30" i="2"/>
  <c r="N30" i="2"/>
  <c r="X26" i="2"/>
  <c r="Q26" i="2"/>
  <c r="N24" i="2"/>
  <c r="N22" i="2"/>
  <c r="J21" i="2"/>
  <c r="AZ17" i="2"/>
  <c r="AQ17" i="2"/>
  <c r="Q20" i="2"/>
  <c r="Q19" i="2"/>
  <c r="Q18" i="2"/>
  <c r="AY3" i="2"/>
  <c r="J17" i="2"/>
  <c r="J16" i="2"/>
  <c r="AY6" i="2"/>
  <c r="D9" i="2"/>
  <c r="D6" i="2"/>
  <c r="X6" i="2"/>
  <c r="L20" i="2"/>
  <c r="J18" i="2"/>
  <c r="L24" i="9"/>
  <c r="K24" i="9"/>
  <c r="J24" i="9"/>
  <c r="H24" i="9"/>
  <c r="G24" i="9"/>
  <c r="L23" i="9"/>
  <c r="K23" i="9"/>
  <c r="J23" i="9"/>
  <c r="H23" i="9"/>
  <c r="G23" i="9"/>
  <c r="L22" i="9"/>
  <c r="K22" i="9"/>
  <c r="J22" i="9"/>
  <c r="H22" i="9"/>
  <c r="G22" i="9"/>
  <c r="L21" i="9"/>
  <c r="K21" i="9"/>
  <c r="J21" i="9"/>
  <c r="H21" i="9"/>
  <c r="G21" i="9"/>
  <c r="L20" i="9"/>
  <c r="K20" i="9"/>
  <c r="J20" i="9"/>
  <c r="H20" i="9"/>
  <c r="G20" i="9"/>
  <c r="L19" i="9"/>
  <c r="K19" i="9"/>
  <c r="J19" i="9"/>
  <c r="H19" i="9"/>
  <c r="G19" i="9"/>
  <c r="L18" i="9"/>
  <c r="K18" i="9"/>
  <c r="J18" i="9"/>
  <c r="H18" i="9"/>
  <c r="G18" i="9"/>
  <c r="L17" i="9"/>
  <c r="K17" i="9"/>
  <c r="J17" i="9"/>
  <c r="H17" i="9"/>
  <c r="G17" i="9"/>
  <c r="L16" i="9"/>
  <c r="K16" i="9"/>
  <c r="J16" i="9"/>
  <c r="H16" i="9"/>
  <c r="G16" i="9"/>
  <c r="L15" i="9"/>
  <c r="K15" i="9"/>
  <c r="J15" i="9"/>
  <c r="H15" i="9"/>
  <c r="G15" i="9"/>
  <c r="L14" i="9"/>
  <c r="K14" i="9"/>
  <c r="J14" i="9"/>
  <c r="G14" i="9"/>
  <c r="H14" i="9" s="1"/>
  <c r="G13" i="9"/>
  <c r="J13" i="9" s="1"/>
  <c r="G12" i="9"/>
  <c r="J12" i="9" s="1"/>
  <c r="L11" i="9"/>
  <c r="K11" i="9"/>
  <c r="J11" i="9"/>
  <c r="G11" i="9"/>
  <c r="H11" i="9" s="1"/>
  <c r="J10" i="9"/>
  <c r="G10" i="9"/>
  <c r="H10" i="9" s="1"/>
  <c r="G9" i="9"/>
  <c r="J9" i="9" s="1"/>
  <c r="G8" i="9"/>
  <c r="J8" i="9" s="1"/>
  <c r="K7" i="9"/>
  <c r="K29" i="8"/>
  <c r="F29" i="8"/>
  <c r="G28" i="8"/>
  <c r="I28" i="8" s="1"/>
  <c r="G27" i="8"/>
  <c r="G26" i="8"/>
  <c r="G25" i="8"/>
  <c r="I25" i="8" s="1"/>
  <c r="J25" i="8" s="1"/>
  <c r="G24" i="8"/>
  <c r="G23" i="8"/>
  <c r="G22" i="8"/>
  <c r="I22" i="8" s="1"/>
  <c r="G21" i="8"/>
  <c r="I21" i="8" s="1"/>
  <c r="J21" i="8" s="1"/>
  <c r="G20" i="8"/>
  <c r="I20" i="8" s="1"/>
  <c r="J20" i="8" s="1"/>
  <c r="G19" i="8"/>
  <c r="L16" i="8"/>
  <c r="K16" i="8"/>
  <c r="H16" i="8"/>
  <c r="G16" i="8"/>
  <c r="L15" i="8"/>
  <c r="K15" i="8"/>
  <c r="H15" i="8"/>
  <c r="N15" i="8" s="1"/>
  <c r="G15" i="8"/>
  <c r="L14" i="8"/>
  <c r="K14" i="8"/>
  <c r="H14" i="8"/>
  <c r="G14" i="8"/>
  <c r="L13" i="8"/>
  <c r="K13" i="8"/>
  <c r="G13" i="8"/>
  <c r="H13" i="8" s="1"/>
  <c r="N13" i="8" s="1"/>
  <c r="K12" i="8"/>
  <c r="G12" i="8"/>
  <c r="H12" i="8" s="1"/>
  <c r="K11" i="8"/>
  <c r="G11" i="8"/>
  <c r="H11" i="8" s="1"/>
  <c r="L10" i="8"/>
  <c r="K10" i="8"/>
  <c r="G10" i="8"/>
  <c r="H10" i="8" s="1"/>
  <c r="N10" i="8" s="1"/>
  <c r="K9" i="8"/>
  <c r="L9" i="8" s="1"/>
  <c r="G9" i="8"/>
  <c r="H9" i="8" s="1"/>
  <c r="K8" i="8"/>
  <c r="G8" i="8"/>
  <c r="H8" i="8" s="1"/>
  <c r="K7" i="8"/>
  <c r="G7" i="8"/>
  <c r="H7" i="8" s="1"/>
  <c r="L6" i="8"/>
  <c r="L24" i="7"/>
  <c r="K24" i="7"/>
  <c r="J24" i="7"/>
  <c r="H24" i="7"/>
  <c r="G24" i="7"/>
  <c r="L23" i="7"/>
  <c r="K23" i="7"/>
  <c r="J23" i="7"/>
  <c r="H23" i="7"/>
  <c r="G23" i="7"/>
  <c r="L22" i="7"/>
  <c r="K22" i="7"/>
  <c r="J22" i="7"/>
  <c r="H22" i="7"/>
  <c r="G22" i="7"/>
  <c r="L21" i="7"/>
  <c r="K21" i="7"/>
  <c r="J21" i="7"/>
  <c r="H21" i="7"/>
  <c r="G21" i="7"/>
  <c r="L20" i="7"/>
  <c r="K20" i="7"/>
  <c r="J20" i="7"/>
  <c r="H20" i="7"/>
  <c r="G20" i="7"/>
  <c r="L19" i="7"/>
  <c r="K19" i="7"/>
  <c r="J19" i="7"/>
  <c r="H19" i="7"/>
  <c r="G19" i="7"/>
  <c r="L18" i="7"/>
  <c r="K18" i="7"/>
  <c r="J18" i="7"/>
  <c r="H18" i="7"/>
  <c r="G18" i="7"/>
  <c r="L17" i="7"/>
  <c r="K17" i="7"/>
  <c r="J17" i="7"/>
  <c r="H17" i="7"/>
  <c r="G17" i="7"/>
  <c r="L16" i="7"/>
  <c r="K16" i="7"/>
  <c r="J16" i="7"/>
  <c r="H16" i="7"/>
  <c r="G16" i="7"/>
  <c r="L15" i="7"/>
  <c r="K15" i="7"/>
  <c r="J15" i="7"/>
  <c r="H15" i="7"/>
  <c r="G15" i="7"/>
  <c r="L14" i="7"/>
  <c r="K14" i="7"/>
  <c r="J14" i="7"/>
  <c r="G14" i="7"/>
  <c r="H14" i="7" s="1"/>
  <c r="G13" i="7"/>
  <c r="H13" i="7" s="1"/>
  <c r="G12" i="7"/>
  <c r="J12" i="7" s="1"/>
  <c r="L11" i="7"/>
  <c r="K11" i="7"/>
  <c r="J11" i="7"/>
  <c r="G11" i="7"/>
  <c r="H11" i="7" s="1"/>
  <c r="G10" i="7"/>
  <c r="J10" i="7" s="1"/>
  <c r="J9" i="7"/>
  <c r="G9" i="7"/>
  <c r="H9" i="7" s="1"/>
  <c r="G8" i="7"/>
  <c r="J8" i="7" s="1"/>
  <c r="K7" i="7"/>
  <c r="K25" i="6"/>
  <c r="J25" i="6"/>
  <c r="L25" i="6" s="1"/>
  <c r="G25" i="6"/>
  <c r="K24" i="6"/>
  <c r="J24" i="6"/>
  <c r="L24" i="6" s="1"/>
  <c r="G24" i="6"/>
  <c r="K23" i="6"/>
  <c r="J23" i="6"/>
  <c r="L23" i="6" s="1"/>
  <c r="G23" i="6"/>
  <c r="K22" i="6"/>
  <c r="J22" i="6"/>
  <c r="L22" i="6" s="1"/>
  <c r="G22" i="6"/>
  <c r="K21" i="6"/>
  <c r="J21" i="6"/>
  <c r="L21" i="6" s="1"/>
  <c r="G21" i="6"/>
  <c r="L20" i="6"/>
  <c r="G20" i="6"/>
  <c r="L19" i="6"/>
  <c r="G19" i="6"/>
  <c r="K18" i="6"/>
  <c r="J18" i="6"/>
  <c r="L18" i="6" s="1"/>
  <c r="G18" i="6"/>
  <c r="K17" i="6"/>
  <c r="J17" i="6"/>
  <c r="L17" i="6" s="1"/>
  <c r="G17" i="6"/>
  <c r="K16" i="6"/>
  <c r="J16" i="6"/>
  <c r="L16" i="6" s="1"/>
  <c r="G16" i="6"/>
  <c r="K15" i="6"/>
  <c r="J15" i="6"/>
  <c r="L15" i="6" s="1"/>
  <c r="G15" i="6"/>
  <c r="K14" i="6"/>
  <c r="J14" i="6"/>
  <c r="L14" i="6" s="1"/>
  <c r="K13" i="6"/>
  <c r="J13" i="6"/>
  <c r="L13" i="6" s="1"/>
  <c r="G13" i="6"/>
  <c r="K12" i="6"/>
  <c r="J12" i="6"/>
  <c r="L12" i="6" s="1"/>
  <c r="G12" i="6"/>
  <c r="K11" i="6"/>
  <c r="J11" i="6"/>
  <c r="L11" i="6" s="1"/>
  <c r="G11" i="6"/>
  <c r="K10" i="6"/>
  <c r="J10" i="6"/>
  <c r="L10" i="6" s="1"/>
  <c r="G10" i="6"/>
  <c r="K9" i="6"/>
  <c r="J9" i="6"/>
  <c r="L9" i="6" s="1"/>
  <c r="G9" i="6"/>
  <c r="K8" i="6"/>
  <c r="J8" i="6"/>
  <c r="L8" i="6" s="1"/>
  <c r="G8" i="6"/>
  <c r="K7" i="6"/>
  <c r="J7" i="6"/>
  <c r="G7" i="6"/>
  <c r="K29" i="5"/>
  <c r="F29" i="5"/>
  <c r="G28" i="5"/>
  <c r="I28" i="5" s="1"/>
  <c r="J28" i="5" s="1"/>
  <c r="G27" i="5"/>
  <c r="G26" i="5"/>
  <c r="G25" i="5"/>
  <c r="G24" i="5"/>
  <c r="I24" i="5" s="1"/>
  <c r="J24" i="5" s="1"/>
  <c r="G23" i="5"/>
  <c r="G22" i="5"/>
  <c r="G21" i="5"/>
  <c r="I21" i="5" s="1"/>
  <c r="J21" i="5" s="1"/>
  <c r="I20" i="5"/>
  <c r="J20" i="5" s="1"/>
  <c r="G20" i="5"/>
  <c r="G19" i="5"/>
  <c r="L16" i="5"/>
  <c r="K16" i="5"/>
  <c r="H16" i="5"/>
  <c r="N16" i="5" s="1"/>
  <c r="G16" i="5"/>
  <c r="L15" i="5"/>
  <c r="K15" i="5"/>
  <c r="H15" i="5"/>
  <c r="G15" i="5"/>
  <c r="L14" i="5"/>
  <c r="K14" i="5"/>
  <c r="H14" i="5"/>
  <c r="N14" i="5" s="1"/>
  <c r="G14" i="5"/>
  <c r="L13" i="5"/>
  <c r="K13" i="5"/>
  <c r="H13" i="5"/>
  <c r="G13" i="5"/>
  <c r="L12" i="5"/>
  <c r="K12" i="5"/>
  <c r="H12" i="5"/>
  <c r="N12" i="5" s="1"/>
  <c r="G12" i="5"/>
  <c r="L11" i="5"/>
  <c r="K11" i="5"/>
  <c r="H11" i="5"/>
  <c r="G11" i="5"/>
  <c r="L10" i="5"/>
  <c r="K10" i="5"/>
  <c r="H10" i="5"/>
  <c r="N10" i="5" s="1"/>
  <c r="G10" i="5"/>
  <c r="L9" i="5"/>
  <c r="K9" i="5"/>
  <c r="H9" i="5"/>
  <c r="G9" i="5"/>
  <c r="L8" i="5"/>
  <c r="K8" i="5"/>
  <c r="H8" i="5"/>
  <c r="N8" i="5" s="1"/>
  <c r="G8" i="5"/>
  <c r="L7" i="5"/>
  <c r="K7" i="5"/>
  <c r="K17" i="5" s="1"/>
  <c r="H7" i="5"/>
  <c r="G7" i="5"/>
  <c r="L6" i="5"/>
  <c r="L27" i="4"/>
  <c r="K27" i="4"/>
  <c r="J27" i="4"/>
  <c r="H27" i="4"/>
  <c r="G27" i="4"/>
  <c r="L26" i="4"/>
  <c r="K26" i="4"/>
  <c r="J26" i="4"/>
  <c r="H26" i="4"/>
  <c r="G26" i="4"/>
  <c r="L25" i="4"/>
  <c r="K25" i="4"/>
  <c r="J25" i="4"/>
  <c r="H25" i="4"/>
  <c r="G25" i="4"/>
  <c r="L24" i="4"/>
  <c r="K24" i="4"/>
  <c r="J24" i="4"/>
  <c r="H24" i="4"/>
  <c r="G24" i="4"/>
  <c r="L23" i="4"/>
  <c r="K23" i="4"/>
  <c r="J23" i="4"/>
  <c r="H23" i="4"/>
  <c r="G23" i="4"/>
  <c r="L22" i="4"/>
  <c r="K22" i="4"/>
  <c r="J22" i="4"/>
  <c r="H22" i="4"/>
  <c r="G22" i="4"/>
  <c r="L21" i="4"/>
  <c r="K21" i="4"/>
  <c r="J21" i="4"/>
  <c r="H21" i="4"/>
  <c r="G21" i="4"/>
  <c r="L20" i="4"/>
  <c r="K20" i="4"/>
  <c r="J20" i="4"/>
  <c r="H20" i="4"/>
  <c r="G20" i="4"/>
  <c r="L19" i="4"/>
  <c r="K19" i="4"/>
  <c r="J19" i="4"/>
  <c r="H19" i="4"/>
  <c r="G19" i="4"/>
  <c r="L18" i="4"/>
  <c r="K18" i="4"/>
  <c r="J18" i="4"/>
  <c r="H18" i="4"/>
  <c r="G18" i="4"/>
  <c r="L17" i="4"/>
  <c r="K17" i="4"/>
  <c r="J17" i="4"/>
  <c r="H17" i="4"/>
  <c r="G17" i="4"/>
  <c r="L16" i="4"/>
  <c r="K16" i="4"/>
  <c r="J16" i="4"/>
  <c r="H16" i="4"/>
  <c r="G16" i="4"/>
  <c r="L15" i="4"/>
  <c r="K15" i="4"/>
  <c r="J15" i="4"/>
  <c r="H15" i="4"/>
  <c r="G15" i="4"/>
  <c r="L14" i="4"/>
  <c r="K14" i="4"/>
  <c r="J14" i="4"/>
  <c r="H14" i="4"/>
  <c r="G14" i="4"/>
  <c r="L13" i="4"/>
  <c r="K13" i="4"/>
  <c r="J13" i="4"/>
  <c r="H13" i="4"/>
  <c r="G13" i="4"/>
  <c r="L12" i="4"/>
  <c r="K12" i="4"/>
  <c r="J12" i="4"/>
  <c r="H12" i="4"/>
  <c r="G12" i="4"/>
  <c r="L11" i="4"/>
  <c r="K11" i="4"/>
  <c r="J11" i="4"/>
  <c r="H11" i="4"/>
  <c r="G11" i="4"/>
  <c r="L10" i="4"/>
  <c r="K10" i="4"/>
  <c r="J10" i="4"/>
  <c r="H10" i="4"/>
  <c r="G10" i="4"/>
  <c r="L9" i="4"/>
  <c r="K9" i="4"/>
  <c r="J9" i="4"/>
  <c r="H9" i="4"/>
  <c r="G9" i="4"/>
  <c r="L8" i="4"/>
  <c r="K8" i="4"/>
  <c r="J8" i="4"/>
  <c r="H8" i="4"/>
  <c r="G8" i="4"/>
  <c r="L7" i="4"/>
  <c r="K7" i="4"/>
  <c r="J7" i="4"/>
  <c r="H7" i="4"/>
  <c r="G7" i="4"/>
  <c r="K6" i="4"/>
  <c r="M99" i="3"/>
  <c r="L99" i="3"/>
  <c r="N99" i="3" s="1"/>
  <c r="I99" i="3"/>
  <c r="M6" i="3"/>
  <c r="L6" i="3"/>
  <c r="I6" i="3"/>
  <c r="J13" i="2"/>
  <c r="J14" i="2" s="1"/>
  <c r="J13" i="1"/>
  <c r="J12" i="1" s="1"/>
  <c r="H12" i="7" l="1"/>
  <c r="G17" i="5"/>
  <c r="G28" i="4"/>
  <c r="H17" i="5"/>
  <c r="N9" i="5"/>
  <c r="N11" i="5"/>
  <c r="N13" i="5"/>
  <c r="N15" i="5"/>
  <c r="L7" i="8"/>
  <c r="N14" i="8"/>
  <c r="N16" i="8"/>
  <c r="L11" i="8"/>
  <c r="N11" i="8" s="1"/>
  <c r="L17" i="5"/>
  <c r="H13" i="9"/>
  <c r="L28" i="4"/>
  <c r="J28" i="8"/>
  <c r="H28" i="4"/>
  <c r="I25" i="5"/>
  <c r="J25" i="5" s="1"/>
  <c r="G14" i="6"/>
  <c r="H8" i="7"/>
  <c r="H10" i="7"/>
  <c r="J13" i="7"/>
  <c r="K13" i="7" s="1"/>
  <c r="L13" i="7" s="1"/>
  <c r="L8" i="8"/>
  <c r="L17" i="8" s="1"/>
  <c r="I26" i="8"/>
  <c r="J26" i="8" s="1"/>
  <c r="M8" i="5"/>
  <c r="M9" i="5"/>
  <c r="M10" i="5"/>
  <c r="M11" i="5"/>
  <c r="M12" i="5"/>
  <c r="M13" i="5"/>
  <c r="M14" i="5"/>
  <c r="M15" i="5"/>
  <c r="M16" i="5"/>
  <c r="G29" i="5"/>
  <c r="J26" i="6"/>
  <c r="L12" i="8"/>
  <c r="N12" i="8" s="1"/>
  <c r="M14" i="8"/>
  <c r="M15" i="8"/>
  <c r="M16" i="8"/>
  <c r="G29" i="8"/>
  <c r="J22" i="8"/>
  <c r="I24" i="8"/>
  <c r="J24" i="8" s="1"/>
  <c r="H9" i="9"/>
  <c r="L100" i="3"/>
  <c r="N100" i="3" s="1"/>
  <c r="L13" i="1" s="1"/>
  <c r="N6" i="3"/>
  <c r="J14" i="1"/>
  <c r="I100" i="3"/>
  <c r="J14" i="10"/>
  <c r="L12" i="10"/>
  <c r="K13" i="9"/>
  <c r="L13" i="9" s="1"/>
  <c r="K8" i="7"/>
  <c r="L8" i="7" s="1"/>
  <c r="K10" i="7"/>
  <c r="L10" i="7" s="1"/>
  <c r="K8" i="9"/>
  <c r="L8" i="9" s="1"/>
  <c r="H25" i="7"/>
  <c r="K9" i="9"/>
  <c r="L9" i="9" s="1"/>
  <c r="K12" i="7"/>
  <c r="L12" i="7" s="1"/>
  <c r="H17" i="8"/>
  <c r="N7" i="8"/>
  <c r="N9" i="8"/>
  <c r="K12" i="9"/>
  <c r="L12" i="9" s="1"/>
  <c r="I19" i="5"/>
  <c r="I23" i="5"/>
  <c r="J23" i="5" s="1"/>
  <c r="I27" i="5"/>
  <c r="J27" i="5" s="1"/>
  <c r="M8" i="8"/>
  <c r="M10" i="8"/>
  <c r="M12" i="8"/>
  <c r="K17" i="8"/>
  <c r="M7" i="5"/>
  <c r="J19" i="5"/>
  <c r="I22" i="5"/>
  <c r="J22" i="5" s="1"/>
  <c r="I26" i="5"/>
  <c r="J26" i="5" s="1"/>
  <c r="L7" i="6"/>
  <c r="L26" i="6" s="1"/>
  <c r="K9" i="7"/>
  <c r="L9" i="7" s="1"/>
  <c r="I19" i="8"/>
  <c r="I23" i="8"/>
  <c r="J23" i="8" s="1"/>
  <c r="I27" i="8"/>
  <c r="J27" i="8" s="1"/>
  <c r="H8" i="9"/>
  <c r="K10" i="9"/>
  <c r="L10" i="9" s="1"/>
  <c r="H12" i="9"/>
  <c r="G25" i="9"/>
  <c r="J12" i="2"/>
  <c r="N7" i="5"/>
  <c r="G25" i="7"/>
  <c r="M7" i="8"/>
  <c r="M9" i="8"/>
  <c r="M11" i="8"/>
  <c r="M13" i="8"/>
  <c r="G17" i="8"/>
  <c r="N17" i="5" l="1"/>
  <c r="N8" i="8"/>
  <c r="N17" i="8"/>
  <c r="M17" i="5"/>
  <c r="I29" i="8"/>
  <c r="L14" i="1"/>
  <c r="L12" i="1" s="1"/>
  <c r="L12" i="2" s="1"/>
  <c r="L13" i="2"/>
  <c r="L14" i="2" s="1"/>
  <c r="L25" i="9"/>
  <c r="L25" i="7"/>
  <c r="J19" i="8"/>
  <c r="J29" i="8" s="1"/>
  <c r="H25" i="9"/>
  <c r="M17" i="8"/>
  <c r="J29" i="5"/>
  <c r="I29" i="5"/>
</calcChain>
</file>

<file path=xl/comments1.xml><?xml version="1.0" encoding="utf-8"?>
<comments xmlns="http://schemas.openxmlformats.org/spreadsheetml/2006/main">
  <authors>
    <author>五洋建設株式会社</author>
  </authors>
  <commentList>
    <comment ref="AS44" authorId="0" shapeId="0">
      <text>
        <r>
          <rPr>
            <b/>
            <sz val="9"/>
            <color indexed="12"/>
            <rFont val="ＭＳ Ｐゴシック"/>
            <family val="3"/>
            <charset val="128"/>
          </rPr>
          <t xml:space="preserve">「未加入」選択時の注意事項
</t>
        </r>
        <r>
          <rPr>
            <sz val="9"/>
            <color indexed="12"/>
            <rFont val="ＭＳ Ｐゴシック"/>
            <family val="3"/>
            <charset val="128"/>
          </rPr>
          <t>「本工事が2014年8月1日以降に入札公告がなされた公共工事である場合、特別の事情がない限り、社会保険の届出（加入）義務を履行していない協力会社とは、契約することができません」</t>
        </r>
      </text>
    </comment>
    <comment ref="AX44" authorId="0" shapeId="0">
      <text>
        <r>
          <rPr>
            <b/>
            <sz val="9"/>
            <color indexed="12"/>
            <rFont val="ＭＳ Ｐゴシック"/>
            <family val="3"/>
            <charset val="128"/>
          </rPr>
          <t xml:space="preserve">「未加入」選択時の注意事項
</t>
        </r>
        <r>
          <rPr>
            <sz val="9"/>
            <color indexed="12"/>
            <rFont val="ＭＳ Ｐゴシック"/>
            <family val="3"/>
            <charset val="128"/>
          </rPr>
          <t>「本工事が2014年8月1日以降に入札公告がなされた公共工事である場合、特別の事情がない限り、社会保険の届出（加入）義務を履行していない協力会社とは、契約することができません」</t>
        </r>
      </text>
    </comment>
    <comment ref="BC44" authorId="0" shapeId="0">
      <text>
        <r>
          <rPr>
            <b/>
            <sz val="9"/>
            <color indexed="12"/>
            <rFont val="ＭＳ Ｐゴシック"/>
            <family val="3"/>
            <charset val="128"/>
          </rPr>
          <t xml:space="preserve">「未加入」選択時の注意事項
</t>
        </r>
        <r>
          <rPr>
            <sz val="9"/>
            <color indexed="12"/>
            <rFont val="ＭＳ Ｐゴシック"/>
            <family val="3"/>
            <charset val="128"/>
          </rPr>
          <t>「本工事が2014年8月1日以降に入札公告がなされた公共工事である場合、特別の事情がない限り、社会保険の届出（加入）義務を履行していない協力会社とは、契約することができません」</t>
        </r>
      </text>
    </comment>
  </commentList>
</comments>
</file>

<file path=xl/comments2.xml><?xml version="1.0" encoding="utf-8"?>
<comments xmlns="http://schemas.openxmlformats.org/spreadsheetml/2006/main">
  <authors>
    <author>五洋建設株式会社</author>
  </authors>
  <commentList>
    <comment ref="AS44" authorId="0" shapeId="0">
      <text>
        <r>
          <rPr>
            <b/>
            <sz val="9"/>
            <color indexed="12"/>
            <rFont val="ＭＳ Ｐゴシック"/>
            <family val="3"/>
            <charset val="128"/>
          </rPr>
          <t xml:space="preserve">「未加入」選択時の注意事項
</t>
        </r>
        <r>
          <rPr>
            <sz val="9"/>
            <color indexed="12"/>
            <rFont val="ＭＳ Ｐゴシック"/>
            <family val="3"/>
            <charset val="128"/>
          </rPr>
          <t>「本工事が2014年8月1日以降に入札公告がなされた公共工事である場合、特別の事情がない限り、社会保険の届出（加入）義務を履行していない協力会社とは、契約することができません」</t>
        </r>
      </text>
    </comment>
    <comment ref="AX44" authorId="0" shapeId="0">
      <text>
        <r>
          <rPr>
            <b/>
            <sz val="9"/>
            <color indexed="12"/>
            <rFont val="ＭＳ Ｐゴシック"/>
            <family val="3"/>
            <charset val="128"/>
          </rPr>
          <t xml:space="preserve">「未加入」選択時の注意事項
</t>
        </r>
        <r>
          <rPr>
            <sz val="9"/>
            <color indexed="12"/>
            <rFont val="ＭＳ Ｐゴシック"/>
            <family val="3"/>
            <charset val="128"/>
          </rPr>
          <t>「本工事が2014年8月1日以降に入札公告がなされた公共工事である場合、特別の事情がない限り、社会保険の届出（加入）義務を履行していない協力会社とは、契約することができません」</t>
        </r>
      </text>
    </comment>
    <comment ref="BC44" authorId="0" shapeId="0">
      <text>
        <r>
          <rPr>
            <b/>
            <sz val="9"/>
            <color indexed="12"/>
            <rFont val="ＭＳ Ｐゴシック"/>
            <family val="3"/>
            <charset val="128"/>
          </rPr>
          <t xml:space="preserve">「未加入」選択時の注意事項
</t>
        </r>
        <r>
          <rPr>
            <sz val="9"/>
            <color indexed="12"/>
            <rFont val="ＭＳ Ｐゴシック"/>
            <family val="3"/>
            <charset val="128"/>
          </rPr>
          <t>「本工事が2014年8月1日以降に入札公告がなされた公共工事である場合、特別の事情がない限り、社会保険の届出（加入）義務を履行していない協力会社とは、契約することができません」</t>
        </r>
      </text>
    </comment>
  </commentList>
</comments>
</file>

<file path=xl/comments3.xml><?xml version="1.0" encoding="utf-8"?>
<comments xmlns="http://schemas.openxmlformats.org/spreadsheetml/2006/main">
  <authors>
    <author>五洋建設株式会社</author>
  </authors>
  <commentList>
    <comment ref="AS44" authorId="0" shapeId="0">
      <text>
        <r>
          <rPr>
            <b/>
            <sz val="9"/>
            <color indexed="12"/>
            <rFont val="ＭＳ Ｐゴシック"/>
            <family val="3"/>
            <charset val="128"/>
          </rPr>
          <t xml:space="preserve">「未加入」選択時の注意事項
</t>
        </r>
        <r>
          <rPr>
            <sz val="9"/>
            <color indexed="12"/>
            <rFont val="ＭＳ Ｐゴシック"/>
            <family val="3"/>
            <charset val="128"/>
          </rPr>
          <t>「本工事が2014年8月1日以降に入札公告がなされた公共工事である場合、特別の事情がない限り、社会保険の届出（加入）義務を履行していない協力会社とは、契約することができません」</t>
        </r>
      </text>
    </comment>
    <comment ref="AX44" authorId="0" shapeId="0">
      <text>
        <r>
          <rPr>
            <b/>
            <sz val="9"/>
            <color indexed="12"/>
            <rFont val="ＭＳ Ｐゴシック"/>
            <family val="3"/>
            <charset val="128"/>
          </rPr>
          <t xml:space="preserve">「未加入」選択時の注意事項
</t>
        </r>
        <r>
          <rPr>
            <sz val="9"/>
            <color indexed="12"/>
            <rFont val="ＭＳ Ｐゴシック"/>
            <family val="3"/>
            <charset val="128"/>
          </rPr>
          <t>「本工事が2014年8月1日以降に入札公告がなされた公共工事である場合、特別の事情がない限り、社会保険の届出（加入）義務を履行していない協力会社とは、契約することができません」</t>
        </r>
      </text>
    </comment>
    <comment ref="BC44" authorId="0" shapeId="0">
      <text>
        <r>
          <rPr>
            <b/>
            <sz val="9"/>
            <color indexed="12"/>
            <rFont val="ＭＳ Ｐゴシック"/>
            <family val="3"/>
            <charset val="128"/>
          </rPr>
          <t xml:space="preserve">「未加入」選択時の注意事項
</t>
        </r>
        <r>
          <rPr>
            <sz val="9"/>
            <color indexed="12"/>
            <rFont val="ＭＳ Ｐゴシック"/>
            <family val="3"/>
            <charset val="128"/>
          </rPr>
          <t>「本工事が2014年8月1日以降に入札公告がなされた公共工事である場合、特別の事情がない限り、社会保険の届出（加入）義務を履行していない協力会社とは、契約することができません」</t>
        </r>
      </text>
    </comment>
  </commentList>
</comments>
</file>

<file path=xl/sharedStrings.xml><?xml version="1.0" encoding="utf-8"?>
<sst xmlns="http://schemas.openxmlformats.org/spreadsheetml/2006/main" count="954" uniqueCount="298">
  <si>
    <t>五洋建設株式会社</t>
    <rPh sb="0" eb="2">
      <t>ゴヨウ</t>
    </rPh>
    <rPh sb="2" eb="4">
      <t>ケンセツ</t>
    </rPh>
    <rPh sb="4" eb="8">
      <t>カブシキガイシャ</t>
    </rPh>
    <phoneticPr fontId="5"/>
  </si>
  <si>
    <r>
      <t>見　　　積　　　書　</t>
    </r>
    <r>
      <rPr>
        <sz val="18"/>
        <rFont val="ＭＳ Ｐ明朝"/>
        <family val="1"/>
        <charset val="128"/>
      </rPr>
      <t>（正）</t>
    </r>
    <rPh sb="0" eb="1">
      <t>ミ</t>
    </rPh>
    <rPh sb="4" eb="5">
      <t>セキ</t>
    </rPh>
    <rPh sb="8" eb="9">
      <t>ショ</t>
    </rPh>
    <rPh sb="11" eb="12">
      <t>セイ</t>
    </rPh>
    <phoneticPr fontId="5"/>
  </si>
  <si>
    <t>見積No.</t>
    <rPh sb="0" eb="2">
      <t>ミツモリ</t>
    </rPh>
    <phoneticPr fontId="5"/>
  </si>
  <si>
    <t>取引先Ｎｏ．</t>
    <rPh sb="0" eb="1">
      <t>トリ</t>
    </rPh>
    <rPh sb="1" eb="2">
      <t>イン</t>
    </rPh>
    <rPh sb="2" eb="3">
      <t>サキ</t>
    </rPh>
    <phoneticPr fontId="5"/>
  </si>
  <si>
    <t>請　負　者</t>
    <rPh sb="0" eb="1">
      <t>ショウ</t>
    </rPh>
    <rPh sb="2" eb="3">
      <t>フ</t>
    </rPh>
    <rPh sb="4" eb="5">
      <t>シャ</t>
    </rPh>
    <phoneticPr fontId="5"/>
  </si>
  <si>
    <t>見積総額</t>
    <rPh sb="0" eb="2">
      <t>ミツモリ</t>
    </rPh>
    <rPh sb="2" eb="4">
      <t>ソウガク</t>
    </rPh>
    <phoneticPr fontId="5"/>
  </si>
  <si>
    <t>㊞</t>
    <phoneticPr fontId="5"/>
  </si>
  <si>
    <t>工事価格</t>
    <rPh sb="0" eb="2">
      <t>コウジ</t>
    </rPh>
    <rPh sb="2" eb="4">
      <t>カカク</t>
    </rPh>
    <phoneticPr fontId="5"/>
  </si>
  <si>
    <t>消費税額</t>
    <rPh sb="0" eb="3">
      <t>ショウヒゼイ</t>
    </rPh>
    <rPh sb="3" eb="4">
      <t>ガク</t>
    </rPh>
    <phoneticPr fontId="5"/>
  </si>
  <si>
    <t>税 率【</t>
    <phoneticPr fontId="5"/>
  </si>
  <si>
    <t>】%</t>
    <phoneticPr fontId="5"/>
  </si>
  <si>
    <t>工事名</t>
    <rPh sb="0" eb="3">
      <t>コウジメイ</t>
    </rPh>
    <phoneticPr fontId="5"/>
  </si>
  <si>
    <t>工事場所</t>
    <rPh sb="0" eb="2">
      <t>コウジ</t>
    </rPh>
    <rPh sb="2" eb="4">
      <t>バショ</t>
    </rPh>
    <phoneticPr fontId="5"/>
  </si>
  <si>
    <t>工期</t>
    <rPh sb="0" eb="2">
      <t>コウキ</t>
    </rPh>
    <phoneticPr fontId="5"/>
  </si>
  <si>
    <t>～</t>
    <phoneticPr fontId="5"/>
  </si>
  <si>
    <t>日</t>
    <phoneticPr fontId="5"/>
  </si>
  <si>
    <r>
      <t>時間帯</t>
    </r>
    <r>
      <rPr>
        <sz val="10"/>
        <rFont val="ＭＳ Ｐゴシック"/>
        <family val="3"/>
        <charset val="128"/>
      </rPr>
      <t/>
    </r>
    <phoneticPr fontId="5"/>
  </si>
  <si>
    <t>※例外　</t>
    <phoneticPr fontId="5"/>
  </si>
  <si>
    <t>□無　■有</t>
    <phoneticPr fontId="5"/>
  </si>
  <si>
    <t>担当事務所</t>
    <rPh sb="0" eb="2">
      <t>タントウ</t>
    </rPh>
    <rPh sb="2" eb="5">
      <t>ジムショ</t>
    </rPh>
    <phoneticPr fontId="5"/>
  </si>
  <si>
    <t>サンプル</t>
  </si>
  <si>
    <t>労災保険</t>
    <rPh sb="0" eb="2">
      <t>ロウサイ</t>
    </rPh>
    <rPh sb="2" eb="4">
      <t>ホケン</t>
    </rPh>
    <phoneticPr fontId="5"/>
  </si>
  <si>
    <t>事業主</t>
    <rPh sb="0" eb="3">
      <t>ジギョウヌシ</t>
    </rPh>
    <phoneticPr fontId="5"/>
  </si>
  <si>
    <t>■ 注 文 者　□ 請 負 者　□対象外</t>
    <phoneticPr fontId="5"/>
  </si>
  <si>
    <t>支払条件</t>
    <rPh sb="0" eb="2">
      <t>シハライ</t>
    </rPh>
    <rPh sb="2" eb="4">
      <t>ジョウケン</t>
    </rPh>
    <phoneticPr fontId="5"/>
  </si>
  <si>
    <t>支払基準</t>
    <rPh sb="0" eb="2">
      <t>シハライ</t>
    </rPh>
    <rPh sb="2" eb="4">
      <t>キジュン</t>
    </rPh>
    <phoneticPr fontId="5"/>
  </si>
  <si>
    <t>■出 来 高 払　 □ 竣　工　払　 □ 取　下　払</t>
    <phoneticPr fontId="5"/>
  </si>
  <si>
    <t>算出方法</t>
    <rPh sb="0" eb="2">
      <t>サンシュツ</t>
    </rPh>
    <rPh sb="2" eb="4">
      <t>ホウホウ</t>
    </rPh>
    <phoneticPr fontId="5"/>
  </si>
  <si>
    <t>■ 請　　負　 □ 賃　金　　□ 対象外</t>
    <phoneticPr fontId="5"/>
  </si>
  <si>
    <t>締切請求</t>
    <rPh sb="0" eb="2">
      <t>シメキリ</t>
    </rPh>
    <rPh sb="2" eb="4">
      <t>セイキュウ</t>
    </rPh>
    <phoneticPr fontId="5"/>
  </si>
  <si>
    <t>20日締切請求</t>
    <phoneticPr fontId="5"/>
  </si>
  <si>
    <t>保険料負担</t>
    <rPh sb="0" eb="3">
      <t>ホケンリョウ</t>
    </rPh>
    <rPh sb="3" eb="5">
      <t>フタン</t>
    </rPh>
    <phoneticPr fontId="5"/>
  </si>
  <si>
    <t>■ 注 文 者　□ 請 負 者　□対象外</t>
    <phoneticPr fontId="5"/>
  </si>
  <si>
    <t>支払方法</t>
    <rPh sb="0" eb="2">
      <t>シハライ</t>
    </rPh>
    <rPh sb="2" eb="4">
      <t>ホウホウ</t>
    </rPh>
    <phoneticPr fontId="5"/>
  </si>
  <si>
    <t>現金</t>
    <rPh sb="0" eb="2">
      <t>ゲンキン</t>
    </rPh>
    <phoneticPr fontId="5"/>
  </si>
  <si>
    <t>％</t>
    <phoneticPr fontId="5"/>
  </si>
  <si>
    <t>翌月</t>
    <rPh sb="0" eb="2">
      <t>ヨクゲツ</t>
    </rPh>
    <phoneticPr fontId="5"/>
  </si>
  <si>
    <t>日払</t>
    <rPh sb="0" eb="1">
      <t>ヒ</t>
    </rPh>
    <rPh sb="1" eb="2">
      <t>ハラ</t>
    </rPh>
    <phoneticPr fontId="5"/>
  </si>
  <si>
    <t>（支給品）</t>
    <rPh sb="1" eb="4">
      <t>シキュウヒン</t>
    </rPh>
    <phoneticPr fontId="5"/>
  </si>
  <si>
    <t>保留金</t>
    <rPh sb="0" eb="2">
      <t>ホリュウ</t>
    </rPh>
    <rPh sb="2" eb="3">
      <t>キン</t>
    </rPh>
    <phoneticPr fontId="5"/>
  </si>
  <si>
    <t>前金払</t>
    <rPh sb="0" eb="2">
      <t>マエキン</t>
    </rPh>
    <rPh sb="2" eb="3">
      <t>ハラ</t>
    </rPh>
    <phoneticPr fontId="5"/>
  </si>
  <si>
    <t>■無　□有</t>
    <phoneticPr fontId="5"/>
  </si>
  <si>
    <t>金　額</t>
    <rPh sb="0" eb="1">
      <t>キン</t>
    </rPh>
    <rPh sb="2" eb="3">
      <t>ガク</t>
    </rPh>
    <phoneticPr fontId="5"/>
  </si>
  <si>
    <t>(</t>
    <phoneticPr fontId="5"/>
  </si>
  <si>
    <t>)</t>
    <phoneticPr fontId="5"/>
  </si>
  <si>
    <t>元請閉所目標以上
休日取得目標設定</t>
    <rPh sb="0" eb="2">
      <t>モトウケ</t>
    </rPh>
    <rPh sb="2" eb="4">
      <t>ヘイショ</t>
    </rPh>
    <rPh sb="4" eb="6">
      <t>モクヒョウ</t>
    </rPh>
    <rPh sb="6" eb="8">
      <t>イジョウ</t>
    </rPh>
    <rPh sb="9" eb="11">
      <t>キュウジツ</t>
    </rPh>
    <rPh sb="11" eb="13">
      <t>シュトク</t>
    </rPh>
    <rPh sb="13" eb="15">
      <t>モクヒョウ</t>
    </rPh>
    <rPh sb="15" eb="17">
      <t>セッテイ</t>
    </rPh>
    <phoneticPr fontId="5"/>
  </si>
  <si>
    <t>①元請閉所目標：4週8閉所　当社休暇取得目標：4週8休　　　 　　　（8休/月）　1.05</t>
  </si>
  <si>
    <t>■休日取得目標を設定する場合の休日パターンは
・２０２０年７月　1日以降新規受注工事の場合、①～⑩の中から該当するパターンを選択
・２０２０年６月３０日以前既契約工事の場合、　 ⑪～⑲の中から該当するパターンを選択してください</t>
    <rPh sb="1" eb="3">
      <t>キュウジツ</t>
    </rPh>
    <rPh sb="3" eb="5">
      <t>シュトク</t>
    </rPh>
    <rPh sb="5" eb="7">
      <t>モクヒョウ</t>
    </rPh>
    <rPh sb="8" eb="10">
      <t>セッテイ</t>
    </rPh>
    <rPh sb="12" eb="14">
      <t>バアイ</t>
    </rPh>
    <rPh sb="15" eb="17">
      <t>キュウジツ</t>
    </rPh>
    <rPh sb="28" eb="29">
      <t>ネン</t>
    </rPh>
    <rPh sb="30" eb="31">
      <t>ガツ</t>
    </rPh>
    <rPh sb="32" eb="36">
      <t>ツイタチイコウ</t>
    </rPh>
    <rPh sb="36" eb="38">
      <t>シンキ</t>
    </rPh>
    <rPh sb="38" eb="40">
      <t>ジュチュウ</t>
    </rPh>
    <rPh sb="40" eb="42">
      <t>コウジ</t>
    </rPh>
    <rPh sb="43" eb="45">
      <t>バアイ</t>
    </rPh>
    <rPh sb="50" eb="51">
      <t>ナカ</t>
    </rPh>
    <rPh sb="53" eb="55">
      <t>ガイトウ</t>
    </rPh>
    <rPh sb="62" eb="64">
      <t>センタク</t>
    </rPh>
    <rPh sb="84" eb="86">
      <t>バアイ</t>
    </rPh>
    <rPh sb="105" eb="107">
      <t>センタク</t>
    </rPh>
    <phoneticPr fontId="19"/>
  </si>
  <si>
    <t>（備　考）</t>
    <rPh sb="1" eb="2">
      <t>ビ</t>
    </rPh>
    <rPh sb="3" eb="4">
      <t>コウ</t>
    </rPh>
    <phoneticPr fontId="5"/>
  </si>
  <si>
    <t>本見積書は、貴社見積条件書による。
見積書には社会保険にかかる費用を含んでいます。</t>
    <phoneticPr fontId="5"/>
  </si>
  <si>
    <t>検　印</t>
    <rPh sb="0" eb="1">
      <t>ケン</t>
    </rPh>
    <rPh sb="2" eb="3">
      <t>イン</t>
    </rPh>
    <phoneticPr fontId="5"/>
  </si>
  <si>
    <t>社会保険加入状況記入欄
（加入・未加入・適用除外）</t>
    <rPh sb="0" eb="2">
      <t>シャカイ</t>
    </rPh>
    <rPh sb="2" eb="4">
      <t>ホケン</t>
    </rPh>
    <rPh sb="4" eb="6">
      <t>カニュウ</t>
    </rPh>
    <rPh sb="6" eb="8">
      <t>ジョウキョウ</t>
    </rPh>
    <rPh sb="8" eb="10">
      <t>キニュウ</t>
    </rPh>
    <rPh sb="10" eb="11">
      <t>ラン</t>
    </rPh>
    <rPh sb="13" eb="15">
      <t>カニュウ</t>
    </rPh>
    <rPh sb="16" eb="19">
      <t>ミカニュウ</t>
    </rPh>
    <rPh sb="20" eb="22">
      <t>テキヨウ</t>
    </rPh>
    <rPh sb="22" eb="24">
      <t>ジョガイ</t>
    </rPh>
    <phoneticPr fontId="5"/>
  </si>
  <si>
    <t>健康保険</t>
    <rPh sb="0" eb="2">
      <t>ケンコウ</t>
    </rPh>
    <rPh sb="2" eb="4">
      <t>ホケン</t>
    </rPh>
    <phoneticPr fontId="5"/>
  </si>
  <si>
    <t>厚生年金保険</t>
    <rPh sb="0" eb="2">
      <t>コウセイ</t>
    </rPh>
    <rPh sb="2" eb="4">
      <t>ネンキン</t>
    </rPh>
    <rPh sb="4" eb="6">
      <t>ホケン</t>
    </rPh>
    <phoneticPr fontId="5"/>
  </si>
  <si>
    <t>雇用保険</t>
    <rPh sb="0" eb="2">
      <t>コヨウ</t>
    </rPh>
    <rPh sb="2" eb="4">
      <t>ホケン</t>
    </rPh>
    <phoneticPr fontId="5"/>
  </si>
  <si>
    <t>加入</t>
    <rPh sb="0" eb="2">
      <t>カニュウ</t>
    </rPh>
    <phoneticPr fontId="5"/>
  </si>
  <si>
    <t>対象企業</t>
    <rPh sb="0" eb="2">
      <t>タイショウ</t>
    </rPh>
    <rPh sb="2" eb="4">
      <t>キギョウ</t>
    </rPh>
    <phoneticPr fontId="5"/>
  </si>
  <si>
    <t>■ 注 文 者　□ 請 負 者　□対象外</t>
    <rPh sb="2" eb="3">
      <t>チュウ</t>
    </rPh>
    <rPh sb="4" eb="5">
      <t>ブン</t>
    </rPh>
    <rPh sb="6" eb="7">
      <t>シャ</t>
    </rPh>
    <rPh sb="10" eb="11">
      <t>ショウ</t>
    </rPh>
    <rPh sb="12" eb="13">
      <t>フ</t>
    </rPh>
    <rPh sb="14" eb="15">
      <t>シャ</t>
    </rPh>
    <rPh sb="17" eb="20">
      <t>タイショウガイ</t>
    </rPh>
    <phoneticPr fontId="5"/>
  </si>
  <si>
    <t>■ 請　　負　 □ 賃　金　　□ 対象外</t>
    <rPh sb="2" eb="3">
      <t>ショウ</t>
    </rPh>
    <rPh sb="5" eb="6">
      <t>フ</t>
    </rPh>
    <rPh sb="10" eb="11">
      <t>チン</t>
    </rPh>
    <rPh sb="12" eb="13">
      <t>キン</t>
    </rPh>
    <rPh sb="17" eb="20">
      <t>タイショウガイ</t>
    </rPh>
    <phoneticPr fontId="5"/>
  </si>
  <si>
    <t>■無　□有</t>
    <rPh sb="1" eb="2">
      <t>ナ</t>
    </rPh>
    <rPh sb="4" eb="5">
      <t>アリ</t>
    </rPh>
    <phoneticPr fontId="5"/>
  </si>
  <si>
    <t>A</t>
    <phoneticPr fontId="5"/>
  </si>
  <si>
    <t>□ 注 文 者　■ 請 負 者　□対象外</t>
    <rPh sb="2" eb="3">
      <t>チュウ</t>
    </rPh>
    <rPh sb="4" eb="5">
      <t>ブン</t>
    </rPh>
    <rPh sb="6" eb="7">
      <t>シャ</t>
    </rPh>
    <rPh sb="10" eb="11">
      <t>ショウ</t>
    </rPh>
    <rPh sb="12" eb="13">
      <t>フ</t>
    </rPh>
    <rPh sb="14" eb="15">
      <t>シャ</t>
    </rPh>
    <rPh sb="17" eb="20">
      <t>タイショウガイ</t>
    </rPh>
    <phoneticPr fontId="5"/>
  </si>
  <si>
    <t>□ 請　　負　 ■ 賃　金　　□ 対象外</t>
    <rPh sb="2" eb="3">
      <t>ショウ</t>
    </rPh>
    <rPh sb="5" eb="6">
      <t>フ</t>
    </rPh>
    <rPh sb="10" eb="11">
      <t>チン</t>
    </rPh>
    <rPh sb="12" eb="13">
      <t>キン</t>
    </rPh>
    <rPh sb="17" eb="20">
      <t>タイショウガイ</t>
    </rPh>
    <phoneticPr fontId="5"/>
  </si>
  <si>
    <t>□無　■有</t>
    <rPh sb="1" eb="2">
      <t>ナ</t>
    </rPh>
    <rPh sb="4" eb="5">
      <t>アリ</t>
    </rPh>
    <phoneticPr fontId="5"/>
  </si>
  <si>
    <t>S</t>
    <phoneticPr fontId="5"/>
  </si>
  <si>
    <t>□ 注 文 者　□ 請 負 者　■対象外</t>
    <rPh sb="2" eb="3">
      <t>チュウ</t>
    </rPh>
    <rPh sb="4" eb="5">
      <t>ブン</t>
    </rPh>
    <rPh sb="6" eb="7">
      <t>シャ</t>
    </rPh>
    <rPh sb="10" eb="11">
      <t>ショウ</t>
    </rPh>
    <rPh sb="12" eb="13">
      <t>フ</t>
    </rPh>
    <rPh sb="14" eb="15">
      <t>シャ</t>
    </rPh>
    <rPh sb="17" eb="20">
      <t>タイショウガイ</t>
    </rPh>
    <phoneticPr fontId="5"/>
  </si>
  <si>
    <t>□ 請　　負　 □ 賃　金　　■ 対象外</t>
    <rPh sb="2" eb="3">
      <t>ショウ</t>
    </rPh>
    <rPh sb="5" eb="6">
      <t>フ</t>
    </rPh>
    <rPh sb="10" eb="11">
      <t>チン</t>
    </rPh>
    <rPh sb="12" eb="13">
      <t>キン</t>
    </rPh>
    <rPh sb="17" eb="20">
      <t>タイショウガイ</t>
    </rPh>
    <phoneticPr fontId="5"/>
  </si>
  <si>
    <t>-</t>
    <phoneticPr fontId="5"/>
  </si>
  <si>
    <t>■出 来 高 払　 □ 竣　工　払　 □ 取　下　払</t>
    <rPh sb="1" eb="2">
      <t>デ</t>
    </rPh>
    <rPh sb="3" eb="4">
      <t>キ</t>
    </rPh>
    <rPh sb="5" eb="6">
      <t>タカ</t>
    </rPh>
    <rPh sb="7" eb="8">
      <t>バラ</t>
    </rPh>
    <rPh sb="12" eb="13">
      <t>シュン</t>
    </rPh>
    <rPh sb="14" eb="15">
      <t>コウ</t>
    </rPh>
    <rPh sb="16" eb="17">
      <t>ハラ</t>
    </rPh>
    <rPh sb="21" eb="22">
      <t>ト</t>
    </rPh>
    <rPh sb="23" eb="24">
      <t>サ</t>
    </rPh>
    <rPh sb="25" eb="26">
      <t>ハラ</t>
    </rPh>
    <phoneticPr fontId="5"/>
  </si>
  <si>
    <t>□出 来 高 払　 ■ 竣　工　払　 □ 取　下　払</t>
    <rPh sb="1" eb="2">
      <t>デ</t>
    </rPh>
    <rPh sb="3" eb="4">
      <t>キ</t>
    </rPh>
    <rPh sb="5" eb="6">
      <t>タカ</t>
    </rPh>
    <rPh sb="7" eb="8">
      <t>バラ</t>
    </rPh>
    <rPh sb="12" eb="13">
      <t>シュン</t>
    </rPh>
    <rPh sb="14" eb="15">
      <t>コウ</t>
    </rPh>
    <rPh sb="16" eb="17">
      <t>ハラ</t>
    </rPh>
    <rPh sb="21" eb="22">
      <t>ト</t>
    </rPh>
    <rPh sb="23" eb="24">
      <t>サ</t>
    </rPh>
    <rPh sb="25" eb="26">
      <t>ハラ</t>
    </rPh>
    <phoneticPr fontId="5"/>
  </si>
  <si>
    <t>□出 来 高 払　 □ 竣　工　払 　■ 取　下　払</t>
    <rPh sb="1" eb="2">
      <t>デ</t>
    </rPh>
    <rPh sb="3" eb="4">
      <t>キ</t>
    </rPh>
    <rPh sb="5" eb="6">
      <t>タカ</t>
    </rPh>
    <rPh sb="7" eb="8">
      <t>バラ</t>
    </rPh>
    <rPh sb="12" eb="13">
      <t>シュン</t>
    </rPh>
    <rPh sb="14" eb="15">
      <t>コウ</t>
    </rPh>
    <rPh sb="16" eb="17">
      <t>ハラ</t>
    </rPh>
    <rPh sb="21" eb="22">
      <t>ト</t>
    </rPh>
    <rPh sb="23" eb="24">
      <t>サ</t>
    </rPh>
    <rPh sb="25" eb="26">
      <t>ハラ</t>
    </rPh>
    <phoneticPr fontId="5"/>
  </si>
  <si>
    <t>－</t>
    <phoneticPr fontId="5"/>
  </si>
  <si>
    <t>①元請閉所目標：4週8閉所　当社休暇取得目標：4週8休　　　 　　　（8休/月）　1.05</t>
    <phoneticPr fontId="5"/>
  </si>
  <si>
    <t>末</t>
    <rPh sb="0" eb="1">
      <t>マツ</t>
    </rPh>
    <phoneticPr fontId="5"/>
  </si>
  <si>
    <t>②元請閉所目標：4週7閉所　当社休暇取得目標：4週7休＋1交代休（8休/月）　1.10</t>
    <phoneticPr fontId="5"/>
  </si>
  <si>
    <t>③元請閉所目標：4週6閉所　当社休暇取得目標：4週6休＋2交代休（8休/月）　1.10</t>
    <phoneticPr fontId="5"/>
  </si>
  <si>
    <t>④元請閉所目標：4週6閉所　当社休暇取得目標：4週6休＋1交代休（7休/月）　1.07</t>
    <phoneticPr fontId="5"/>
  </si>
  <si>
    <t>⑤元請閉所目標：4週5閉所　当社休暇取得目標：4週5休＋3交代休（8休/月）　1.10</t>
    <phoneticPr fontId="5"/>
  </si>
  <si>
    <t>⑥元請閉所目標：4週5閉所　当社休暇取得目標：4週5休＋2交代休（7休/月）　1.08</t>
    <phoneticPr fontId="5"/>
  </si>
  <si>
    <t>⑦元請閉所目標：4週5閉所　当社休暇取得目標：4週5休＋1交代休（6休/月）　1.06</t>
    <phoneticPr fontId="5"/>
  </si>
  <si>
    <t>⑧元請閉所目標：4週4閉所　当社休暇取得目標：4週4休＋4交代休（8休/月）　1.10</t>
    <phoneticPr fontId="5"/>
  </si>
  <si>
    <t>⑨元請閉所目標：4週4閉所　当社休暇取得目標：4週4休＋3交代休（7休/月）　1.08</t>
    <phoneticPr fontId="5"/>
  </si>
  <si>
    <t>⑩元請閉所目標：4週4閉所　当社休暇取得目標：4週4休＋2交代休（6休/月）　1.06</t>
    <phoneticPr fontId="5"/>
  </si>
  <si>
    <t>未加入</t>
    <rPh sb="0" eb="3">
      <t>ミカニュウ</t>
    </rPh>
    <phoneticPr fontId="5"/>
  </si>
  <si>
    <t>⑪元請閉所目標：4週7閉所　当社休暇取得目標：4週7休＋1交代休（8休/月）　1.02</t>
    <phoneticPr fontId="5"/>
  </si>
  <si>
    <t>適用除外</t>
    <rPh sb="0" eb="2">
      <t>テキヨウ</t>
    </rPh>
    <rPh sb="2" eb="4">
      <t>ジョガイ</t>
    </rPh>
    <phoneticPr fontId="5"/>
  </si>
  <si>
    <t>⑫元請閉所目標：4週6閉所　当社休暇取得目標：4週6休＋2交代休（8休/月）　1.04</t>
    <phoneticPr fontId="5"/>
  </si>
  <si>
    <t>⑬元請閉所目標：4週6閉所　当社休暇取得目標：4週6休＋1交代休（7休/月）　1.02</t>
    <phoneticPr fontId="5"/>
  </si>
  <si>
    <t>非対象企業</t>
    <rPh sb="0" eb="1">
      <t>ヒ</t>
    </rPh>
    <rPh sb="1" eb="3">
      <t>タイショウ</t>
    </rPh>
    <rPh sb="3" eb="5">
      <t>キギョウ</t>
    </rPh>
    <phoneticPr fontId="5"/>
  </si>
  <si>
    <t>⑭元請閉所目標：4週5閉所　当社休暇取得目標：4週5休＋3交代休（8休/月）　1.05</t>
    <phoneticPr fontId="5"/>
  </si>
  <si>
    <t>⑮元請閉所目標：4週5閉所　当社休暇取得目標：4週5休＋2交代休（7休/月）　1.03</t>
    <phoneticPr fontId="5"/>
  </si>
  <si>
    <t>⑯元請閉所目標：4週5閉所　当社休暇取得目標：4週5休＋1交代休（6休/月）　1.01</t>
    <phoneticPr fontId="5"/>
  </si>
  <si>
    <t>⑰元請閉所目標：4週4閉所　当社休暇取得目標：4週4休＋4交代休（8休/月）　1.05</t>
    <phoneticPr fontId="5"/>
  </si>
  <si>
    <t>⑱元請閉所目標：4週4閉所　当社休暇取得目標：4週4休＋3交代休（7休/月）　1.03</t>
    <phoneticPr fontId="5"/>
  </si>
  <si>
    <t>⑲元請閉所目標：4週4閉所　当社休暇取得目標：4週4休＋2交代休（6休/月）　1.01</t>
    <phoneticPr fontId="5"/>
  </si>
  <si>
    <r>
      <t>見　　　積　　　書　</t>
    </r>
    <r>
      <rPr>
        <sz val="18"/>
        <rFont val="ＭＳ Ｐ明朝"/>
        <family val="1"/>
        <charset val="128"/>
      </rPr>
      <t>（控）</t>
    </r>
    <rPh sb="0" eb="1">
      <t>ミ</t>
    </rPh>
    <rPh sb="4" eb="5">
      <t>セキ</t>
    </rPh>
    <rPh sb="8" eb="9">
      <t>ショ</t>
    </rPh>
    <phoneticPr fontId="5"/>
  </si>
  <si>
    <t>税 率【</t>
    <phoneticPr fontId="5"/>
  </si>
  <si>
    <t>】%</t>
    <phoneticPr fontId="5"/>
  </si>
  <si>
    <t>工事を施工しない日又は時間帯</t>
    <phoneticPr fontId="5"/>
  </si>
  <si>
    <t>※例外　</t>
    <phoneticPr fontId="5"/>
  </si>
  <si>
    <t>(</t>
    <phoneticPr fontId="5"/>
  </si>
  <si>
    <t>)</t>
    <phoneticPr fontId="5"/>
  </si>
  <si>
    <t>本見積書は、貴社見積条件書による。
見積書には社会保険にかかる費用を含んでいます。</t>
    <phoneticPr fontId="5"/>
  </si>
  <si>
    <t>A</t>
    <phoneticPr fontId="5"/>
  </si>
  <si>
    <t>S</t>
    <phoneticPr fontId="5"/>
  </si>
  <si>
    <t>-</t>
    <phoneticPr fontId="5"/>
  </si>
  <si>
    <t>－</t>
    <phoneticPr fontId="5"/>
  </si>
  <si>
    <t>－</t>
    <phoneticPr fontId="5"/>
  </si>
  <si>
    <t>見　積　内　訳　書</t>
    <rPh sb="0" eb="1">
      <t>ミ</t>
    </rPh>
    <rPh sb="2" eb="3">
      <t>セキ</t>
    </rPh>
    <rPh sb="4" eb="5">
      <t>ウチ</t>
    </rPh>
    <rPh sb="6" eb="7">
      <t>ヤク</t>
    </rPh>
    <rPh sb="8" eb="9">
      <t>ショ</t>
    </rPh>
    <phoneticPr fontId="5"/>
  </si>
  <si>
    <t>工事名称</t>
    <rPh sb="0" eb="3">
      <t>コウジメイ</t>
    </rPh>
    <rPh sb="3" eb="4">
      <t>ショウ</t>
    </rPh>
    <phoneticPr fontId="5"/>
  </si>
  <si>
    <t>サンプル(土木)</t>
  </si>
  <si>
    <t>工種
コード</t>
    <rPh sb="0" eb="2">
      <t>コウシュ</t>
    </rPh>
    <phoneticPr fontId="5"/>
  </si>
  <si>
    <t>移管
コード</t>
    <rPh sb="0" eb="2">
      <t>イカン</t>
    </rPh>
    <phoneticPr fontId="5"/>
  </si>
  <si>
    <t>名　　　　　　　　称</t>
    <rPh sb="0" eb="1">
      <t>メイ</t>
    </rPh>
    <rPh sb="9" eb="10">
      <t>ショウ</t>
    </rPh>
    <phoneticPr fontId="5"/>
  </si>
  <si>
    <t>摘　　　　　要</t>
    <rPh sb="0" eb="1">
      <t>チャク</t>
    </rPh>
    <rPh sb="6" eb="7">
      <t>ヨウ</t>
    </rPh>
    <phoneticPr fontId="5"/>
  </si>
  <si>
    <t>単位</t>
    <rPh sb="0" eb="2">
      <t>タンイ</t>
    </rPh>
    <phoneticPr fontId="5"/>
  </si>
  <si>
    <t>原</t>
    <rPh sb="0" eb="1">
      <t>ゲン</t>
    </rPh>
    <phoneticPr fontId="5"/>
  </si>
  <si>
    <t>変　　　　　　　　更</t>
    <rPh sb="0" eb="1">
      <t>ヘン</t>
    </rPh>
    <rPh sb="9" eb="10">
      <t>サラ</t>
    </rPh>
    <phoneticPr fontId="5"/>
  </si>
  <si>
    <t>増　　　　　　減</t>
    <rPh sb="0" eb="1">
      <t>ゾウ</t>
    </rPh>
    <rPh sb="7" eb="8">
      <t>ゲン</t>
    </rPh>
    <phoneticPr fontId="5"/>
  </si>
  <si>
    <t>備　　　　　　考</t>
    <rPh sb="0" eb="1">
      <t>ソナエ</t>
    </rPh>
    <rPh sb="7" eb="8">
      <t>コウ</t>
    </rPh>
    <phoneticPr fontId="5"/>
  </si>
  <si>
    <t>数量</t>
    <rPh sb="0" eb="1">
      <t>カズ</t>
    </rPh>
    <rPh sb="1" eb="2">
      <t>リョウ</t>
    </rPh>
    <phoneticPr fontId="5"/>
  </si>
  <si>
    <t>単価</t>
    <rPh sb="0" eb="1">
      <t>タン</t>
    </rPh>
    <rPh sb="1" eb="2">
      <t>アタイ</t>
    </rPh>
    <phoneticPr fontId="5"/>
  </si>
  <si>
    <t>金額</t>
    <rPh sb="0" eb="1">
      <t>キン</t>
    </rPh>
    <rPh sb="1" eb="2">
      <t>ガク</t>
    </rPh>
    <phoneticPr fontId="5"/>
  </si>
  <si>
    <t/>
  </si>
  <si>
    <t>計</t>
    <rPh sb="0" eb="1">
      <t>ケイ</t>
    </rPh>
    <phoneticPr fontId="5"/>
  </si>
  <si>
    <t>　労　務　費　内　訳　書　</t>
    <rPh sb="1" eb="2">
      <t>ロウ</t>
    </rPh>
    <rPh sb="3" eb="4">
      <t>ツトム</t>
    </rPh>
    <rPh sb="5" eb="6">
      <t>ヒ</t>
    </rPh>
    <rPh sb="7" eb="8">
      <t>ナイ</t>
    </rPh>
    <rPh sb="9" eb="10">
      <t>ワケ</t>
    </rPh>
    <rPh sb="11" eb="12">
      <t>ショ</t>
    </rPh>
    <phoneticPr fontId="5"/>
  </si>
  <si>
    <t>協力
会社
次数</t>
    <rPh sb="0" eb="2">
      <t>キョウリョク</t>
    </rPh>
    <rPh sb="3" eb="5">
      <t>カイシャ</t>
    </rPh>
    <rPh sb="6" eb="8">
      <t>ジスウ</t>
    </rPh>
    <phoneticPr fontId="5"/>
  </si>
  <si>
    <t>技能者
職種種別</t>
    <rPh sb="0" eb="3">
      <t>ギノウシャ</t>
    </rPh>
    <rPh sb="4" eb="5">
      <t>ショク</t>
    </rPh>
    <rPh sb="5" eb="6">
      <t>シュ</t>
    </rPh>
    <rPh sb="6" eb="8">
      <t>シュベツ</t>
    </rPh>
    <phoneticPr fontId="5"/>
  </si>
  <si>
    <t>業者名</t>
    <rPh sb="0" eb="2">
      <t>ギョウシャ</t>
    </rPh>
    <rPh sb="2" eb="3">
      <t>メイ</t>
    </rPh>
    <phoneticPr fontId="5"/>
  </si>
  <si>
    <t>労務費</t>
    <rPh sb="0" eb="3">
      <t>ロウムヒ</t>
    </rPh>
    <phoneticPr fontId="5"/>
  </si>
  <si>
    <t>法定福利費</t>
    <rPh sb="0" eb="2">
      <t>ホウテイ</t>
    </rPh>
    <rPh sb="2" eb="4">
      <t>フクリ</t>
    </rPh>
    <rPh sb="4" eb="5">
      <t>ヒ</t>
    </rPh>
    <phoneticPr fontId="5"/>
  </si>
  <si>
    <t>補正
対象
数量</t>
    <rPh sb="0" eb="2">
      <t>ホセイ</t>
    </rPh>
    <rPh sb="3" eb="5">
      <t>タイショウ</t>
    </rPh>
    <rPh sb="6" eb="8">
      <t>スウリョウ</t>
    </rPh>
    <phoneticPr fontId="5"/>
  </si>
  <si>
    <t>補正分
保険料率</t>
    <rPh sb="0" eb="2">
      <t>ホセイ</t>
    </rPh>
    <rPh sb="2" eb="3">
      <t>ブン</t>
    </rPh>
    <rPh sb="4" eb="6">
      <t>ホケン</t>
    </rPh>
    <rPh sb="6" eb="8">
      <t>リョウリツ</t>
    </rPh>
    <phoneticPr fontId="5"/>
  </si>
  <si>
    <t>労務費
補正費</t>
    <rPh sb="0" eb="3">
      <t>ロウムヒ</t>
    </rPh>
    <rPh sb="6" eb="7">
      <t>ヒ</t>
    </rPh>
    <phoneticPr fontId="5"/>
  </si>
  <si>
    <t>備　　考</t>
    <rPh sb="0" eb="1">
      <t>ビ</t>
    </rPh>
    <rPh sb="3" eb="4">
      <t>コウ</t>
    </rPh>
    <phoneticPr fontId="5"/>
  </si>
  <si>
    <t>保険料率</t>
    <rPh sb="0" eb="2">
      <t>ホケン</t>
    </rPh>
    <rPh sb="2" eb="4">
      <t>リョウリツ</t>
    </rPh>
    <phoneticPr fontId="5"/>
  </si>
  <si>
    <t>　労　務　費　内　訳　書　</t>
  </si>
  <si>
    <t>工事名称</t>
  </si>
  <si>
    <t>協力
会社
次数</t>
  </si>
  <si>
    <t>技能者
職種種別</t>
  </si>
  <si>
    <t>協力会社名</t>
  </si>
  <si>
    <t>単位</t>
  </si>
  <si>
    <t>原</t>
  </si>
  <si>
    <t>変　　更</t>
  </si>
  <si>
    <t>増　　減</t>
  </si>
  <si>
    <t>【労務費補正取引のフロー】</t>
  </si>
  <si>
    <t>数量</t>
  </si>
  <si>
    <t>単価</t>
  </si>
  <si>
    <t>労務費</t>
  </si>
  <si>
    <t>法定福利費</t>
  </si>
  <si>
    <t>法定
福利費</t>
  </si>
  <si>
    <t>式</t>
  </si>
  <si>
    <t>【休日取得実績に応じた補正係数】</t>
  </si>
  <si>
    <t>次数</t>
  </si>
  <si>
    <t>職種種別</t>
  </si>
  <si>
    <t>補正係数</t>
  </si>
  <si>
    <t>補正対象労務費</t>
  </si>
  <si>
    <t>労務費補正費</t>
  </si>
  <si>
    <t>保険料率</t>
  </si>
  <si>
    <t>社保込補正費</t>
  </si>
  <si>
    <t>備　　考</t>
  </si>
  <si>
    <t>２０２０年７月1日以降　五洋建設新規受注工事の場合</t>
  </si>
  <si>
    <t>％</t>
  </si>
  <si>
    <t>２０２０年６月３０日以前　五洋建設既契約工事の場合</t>
  </si>
  <si>
    <t>　見　積　内　訳　書　</t>
    <rPh sb="1" eb="2">
      <t>ミ</t>
    </rPh>
    <rPh sb="3" eb="4">
      <t>セキ</t>
    </rPh>
    <rPh sb="5" eb="6">
      <t>ウチ</t>
    </rPh>
    <rPh sb="7" eb="8">
      <t>ワケ</t>
    </rPh>
    <rPh sb="9" eb="10">
      <t>ショ</t>
    </rPh>
    <phoneticPr fontId="5"/>
  </si>
  <si>
    <t>あいう造成工事の内　ABC工事</t>
    <phoneticPr fontId="5"/>
  </si>
  <si>
    <t>名　　称</t>
    <rPh sb="0" eb="1">
      <t>メイ</t>
    </rPh>
    <rPh sb="3" eb="4">
      <t>ショウ</t>
    </rPh>
    <phoneticPr fontId="5"/>
  </si>
  <si>
    <t>摘要</t>
    <rPh sb="0" eb="1">
      <t>チャク</t>
    </rPh>
    <rPh sb="1" eb="2">
      <t>ヨウ</t>
    </rPh>
    <phoneticPr fontId="5"/>
  </si>
  <si>
    <t>変　　更</t>
    <rPh sb="0" eb="1">
      <t>ヘン</t>
    </rPh>
    <rPh sb="3" eb="4">
      <t>サラ</t>
    </rPh>
    <phoneticPr fontId="5"/>
  </si>
  <si>
    <t>増　　減</t>
    <rPh sb="0" eb="1">
      <t>ゾウ</t>
    </rPh>
    <rPh sb="3" eb="4">
      <t>ゲン</t>
    </rPh>
    <phoneticPr fontId="5"/>
  </si>
  <si>
    <t>排水構造物工</t>
    <rPh sb="0" eb="2">
      <t>ハイスイ</t>
    </rPh>
    <rPh sb="2" eb="5">
      <t>コウゾウブツ</t>
    </rPh>
    <rPh sb="5" eb="6">
      <t>コウ</t>
    </rPh>
    <phoneticPr fontId="5"/>
  </si>
  <si>
    <t>床掘工</t>
    <rPh sb="0" eb="1">
      <t>トコ</t>
    </rPh>
    <rPh sb="1" eb="2">
      <t>ボ</t>
    </rPh>
    <rPh sb="2" eb="3">
      <t>コウ</t>
    </rPh>
    <phoneticPr fontId="5"/>
  </si>
  <si>
    <t>m3</t>
    <phoneticPr fontId="5"/>
  </si>
  <si>
    <t>基礎工</t>
    <rPh sb="0" eb="2">
      <t>キソ</t>
    </rPh>
    <rPh sb="2" eb="3">
      <t>コウ</t>
    </rPh>
    <phoneticPr fontId="5"/>
  </si>
  <si>
    <t>材料支給</t>
    <rPh sb="0" eb="2">
      <t>ザイリョウ</t>
    </rPh>
    <rPh sb="2" eb="4">
      <t>シキュウ</t>
    </rPh>
    <phoneticPr fontId="5"/>
  </si>
  <si>
    <t>m2</t>
    <phoneticPr fontId="5"/>
  </si>
  <si>
    <t>型枠工</t>
    <rPh sb="0" eb="2">
      <t>カタワク</t>
    </rPh>
    <rPh sb="2" eb="3">
      <t>コウ</t>
    </rPh>
    <phoneticPr fontId="5"/>
  </si>
  <si>
    <t>鉄筋工</t>
    <rPh sb="0" eb="2">
      <t>テッキン</t>
    </rPh>
    <rPh sb="2" eb="3">
      <t>コウ</t>
    </rPh>
    <phoneticPr fontId="5"/>
  </si>
  <si>
    <t>t</t>
    <phoneticPr fontId="5"/>
  </si>
  <si>
    <t>コンクリート工</t>
    <rPh sb="6" eb="7">
      <t>コウ</t>
    </rPh>
    <phoneticPr fontId="5"/>
  </si>
  <si>
    <t>小　計</t>
    <rPh sb="0" eb="1">
      <t>ショウ</t>
    </rPh>
    <rPh sb="2" eb="3">
      <t>ケイ</t>
    </rPh>
    <phoneticPr fontId="5"/>
  </si>
  <si>
    <t>現場経費</t>
    <rPh sb="0" eb="2">
      <t>ゲンバ</t>
    </rPh>
    <rPh sb="2" eb="4">
      <t>ケイヒ</t>
    </rPh>
    <phoneticPr fontId="5"/>
  </si>
  <si>
    <t>式</t>
    <rPh sb="0" eb="1">
      <t>シキ</t>
    </rPh>
    <phoneticPr fontId="5"/>
  </si>
  <si>
    <t>安全管理費</t>
    <rPh sb="0" eb="2">
      <t>アンゼン</t>
    </rPh>
    <rPh sb="2" eb="5">
      <t>カンリヒ</t>
    </rPh>
    <phoneticPr fontId="5"/>
  </si>
  <si>
    <t>諸経費</t>
    <rPh sb="0" eb="3">
      <t>ショケイヒ</t>
    </rPh>
    <phoneticPr fontId="5"/>
  </si>
  <si>
    <t>　別途　労務費内訳書参照</t>
    <rPh sb="1" eb="3">
      <t>ベット</t>
    </rPh>
    <rPh sb="4" eb="7">
      <t>ロウムヒ</t>
    </rPh>
    <rPh sb="7" eb="9">
      <t>ウチワケ</t>
    </rPh>
    <rPh sb="9" eb="10">
      <t>ショ</t>
    </rPh>
    <rPh sb="10" eb="12">
      <t>サンショウ</t>
    </rPh>
    <phoneticPr fontId="5"/>
  </si>
  <si>
    <t>労務費補正費（目標達成時）</t>
    <rPh sb="0" eb="3">
      <t>ロウムヒ</t>
    </rPh>
    <rPh sb="3" eb="5">
      <t>ホセイ</t>
    </rPh>
    <rPh sb="5" eb="6">
      <t>ヒ</t>
    </rPh>
    <phoneticPr fontId="5"/>
  </si>
  <si>
    <t>　別途　労務費内訳書参照</t>
    <rPh sb="1" eb="3">
      <t>ベット</t>
    </rPh>
    <rPh sb="4" eb="7">
      <t>ロウムヒ</t>
    </rPh>
    <rPh sb="7" eb="10">
      <t>ウチワケショ</t>
    </rPh>
    <rPh sb="10" eb="12">
      <t>サンショウ</t>
    </rPh>
    <phoneticPr fontId="5"/>
  </si>
  <si>
    <t>あいう造成工事の内　ABC工事　労務費内訳書</t>
    <phoneticPr fontId="5"/>
  </si>
  <si>
    <t>協力会社名</t>
    <rPh sb="0" eb="2">
      <t>キョウリョク</t>
    </rPh>
    <rPh sb="2" eb="4">
      <t>カイシャ</t>
    </rPh>
    <rPh sb="4" eb="5">
      <t>メイ</t>
    </rPh>
    <phoneticPr fontId="5"/>
  </si>
  <si>
    <t>1次</t>
  </si>
  <si>
    <t>A建設</t>
  </si>
  <si>
    <t>B鉄筋</t>
  </si>
  <si>
    <t>　　　　　　〃</t>
    <phoneticPr fontId="5"/>
  </si>
  <si>
    <t>BA鉄筋工業</t>
  </si>
  <si>
    <t>　　　　　　〃</t>
    <phoneticPr fontId="5"/>
  </si>
  <si>
    <t>BB鉄筋</t>
  </si>
  <si>
    <t>工期1ヶ月未満のため対象外</t>
    <rPh sb="0" eb="2">
      <t>コウキ</t>
    </rPh>
    <rPh sb="4" eb="5">
      <t>ゲツ</t>
    </rPh>
    <rPh sb="5" eb="7">
      <t>ミマン</t>
    </rPh>
    <rPh sb="10" eb="13">
      <t>タイショウガイ</t>
    </rPh>
    <phoneticPr fontId="5"/>
  </si>
  <si>
    <t>C組</t>
  </si>
  <si>
    <t>D建設</t>
  </si>
  <si>
    <t>DA建設</t>
  </si>
  <si>
    <t>宣言していないため対象外</t>
    <rPh sb="0" eb="2">
      <t>センゲン</t>
    </rPh>
    <rPh sb="9" eb="12">
      <t>タイショウガイ</t>
    </rPh>
    <phoneticPr fontId="5"/>
  </si>
  <si>
    <t>【ポイント】各社の労務費 ✕ 目標交代休達成時の補正係数 ✕ 出来高 100％ ✕ 社会保険料率 = 労務費補正費を当初契約時に計上しておく</t>
    <rPh sb="15" eb="17">
      <t>モクヒョウ</t>
    </rPh>
    <rPh sb="17" eb="19">
      <t>コウタイ</t>
    </rPh>
    <rPh sb="19" eb="20">
      <t>キュウ</t>
    </rPh>
    <rPh sb="20" eb="22">
      <t>タッセイ</t>
    </rPh>
    <rPh sb="22" eb="23">
      <t>ジ</t>
    </rPh>
    <rPh sb="24" eb="26">
      <t>ホセイ</t>
    </rPh>
    <rPh sb="26" eb="28">
      <t>ケイスウ</t>
    </rPh>
    <rPh sb="42" eb="44">
      <t>シャカイ</t>
    </rPh>
    <rPh sb="44" eb="47">
      <t>ホケンリョウ</t>
    </rPh>
    <rPh sb="47" eb="48">
      <t>リツ</t>
    </rPh>
    <rPh sb="51" eb="54">
      <t>ロウムヒ</t>
    </rPh>
    <rPh sb="54" eb="56">
      <t>ホセイ</t>
    </rPh>
    <rPh sb="56" eb="57">
      <t>ヒ</t>
    </rPh>
    <rPh sb="58" eb="60">
      <t>トウショ</t>
    </rPh>
    <rPh sb="60" eb="62">
      <t>ケイヤク</t>
    </rPh>
    <rPh sb="62" eb="63">
      <t>ジ</t>
    </rPh>
    <rPh sb="64" eb="66">
      <t>ケイジョウ</t>
    </rPh>
    <phoneticPr fontId="5"/>
  </si>
  <si>
    <r>
      <t>　　</t>
    </r>
    <r>
      <rPr>
        <sz val="11"/>
        <color indexed="10"/>
        <rFont val="メイリオ"/>
        <family val="3"/>
        <charset val="128"/>
      </rPr>
      <t>⇒　出勤簿を確認し、四半期毎に達成月の出来高分の補正費を取り崩して支払っていく　</t>
    </r>
    <r>
      <rPr>
        <sz val="11"/>
        <color indexed="12"/>
        <rFont val="メイリオ"/>
        <family val="3"/>
        <charset val="128"/>
      </rPr>
      <t>⇒　未達成分の補正費は最終清算時に減額変更する</t>
    </r>
    <rPh sb="4" eb="6">
      <t>シュッキン</t>
    </rPh>
    <rPh sb="6" eb="7">
      <t>ボ</t>
    </rPh>
    <rPh sb="8" eb="10">
      <t>カクニン</t>
    </rPh>
    <rPh sb="26" eb="28">
      <t>ホセイ</t>
    </rPh>
    <rPh sb="28" eb="29">
      <t>ヒ</t>
    </rPh>
    <rPh sb="30" eb="31">
      <t>ト</t>
    </rPh>
    <rPh sb="32" eb="33">
      <t>クズ</t>
    </rPh>
    <rPh sb="44" eb="47">
      <t>ミタッセイ</t>
    </rPh>
    <rPh sb="47" eb="48">
      <t>ブン</t>
    </rPh>
    <rPh sb="49" eb="51">
      <t>ホセイ</t>
    </rPh>
    <rPh sb="51" eb="52">
      <t>ヒ</t>
    </rPh>
    <rPh sb="53" eb="55">
      <t>サイシュウ</t>
    </rPh>
    <rPh sb="55" eb="57">
      <t>セイサン</t>
    </rPh>
    <rPh sb="57" eb="58">
      <t>ジ</t>
    </rPh>
    <rPh sb="59" eb="61">
      <t>ゲンガク</t>
    </rPh>
    <rPh sb="61" eb="63">
      <t>ヘンコウ</t>
    </rPh>
    <phoneticPr fontId="5"/>
  </si>
  <si>
    <t>あいう造成工事の内　ABC工事　労務費内訳書</t>
  </si>
  <si>
    <t>係数</t>
  </si>
  <si>
    <t>工期1ヶ月未満のため対象外</t>
  </si>
  <si>
    <t>宣言していないため対象外</t>
  </si>
  <si>
    <t>あいう造成工事の内　ABC工事　労務費内訳書</t>
    <phoneticPr fontId="5"/>
  </si>
  <si>
    <t>人</t>
    <rPh sb="0" eb="1">
      <t>ニン</t>
    </rPh>
    <phoneticPr fontId="5"/>
  </si>
  <si>
    <t>　　　　　　〃</t>
    <phoneticPr fontId="5"/>
  </si>
  <si>
    <r>
      <rPr>
        <sz val="11"/>
        <color indexed="10"/>
        <rFont val="メイリオ"/>
        <family val="3"/>
        <charset val="128"/>
      </rPr>
      <t>　　⇒　出勤簿を確認し、四半期毎に達成月の出来高分の補正費を取り崩して支払っていく　</t>
    </r>
    <r>
      <rPr>
        <sz val="11"/>
        <color indexed="12"/>
        <rFont val="メイリオ"/>
        <family val="3"/>
        <charset val="128"/>
      </rPr>
      <t>⇒　未達成分の補正費は最終清算時に減額変更する</t>
    </r>
    <rPh sb="4" eb="6">
      <t>シュッキン</t>
    </rPh>
    <rPh sb="6" eb="7">
      <t>ボ</t>
    </rPh>
    <rPh sb="8" eb="10">
      <t>カクニン</t>
    </rPh>
    <rPh sb="26" eb="28">
      <t>ホセイ</t>
    </rPh>
    <rPh sb="28" eb="29">
      <t>ヒ</t>
    </rPh>
    <rPh sb="30" eb="31">
      <t>ト</t>
    </rPh>
    <rPh sb="32" eb="33">
      <t>クズ</t>
    </rPh>
    <rPh sb="44" eb="47">
      <t>ミタッセイ</t>
    </rPh>
    <rPh sb="47" eb="48">
      <t>ブン</t>
    </rPh>
    <rPh sb="49" eb="51">
      <t>ホセイ</t>
    </rPh>
    <rPh sb="51" eb="52">
      <t>ヒ</t>
    </rPh>
    <rPh sb="53" eb="55">
      <t>サイシュウ</t>
    </rPh>
    <rPh sb="55" eb="57">
      <t>セイサン</t>
    </rPh>
    <rPh sb="57" eb="58">
      <t>ジ</t>
    </rPh>
    <rPh sb="59" eb="61">
      <t>ゲンガク</t>
    </rPh>
    <rPh sb="61" eb="63">
      <t>ヘンコウ</t>
    </rPh>
    <phoneticPr fontId="5"/>
  </si>
  <si>
    <t>A</t>
    <phoneticPr fontId="4"/>
  </si>
  <si>
    <t>支店</t>
    <rPh sb="0" eb="2">
      <t>シテン</t>
    </rPh>
    <phoneticPr fontId="4"/>
  </si>
  <si>
    <t>御中</t>
    <rPh sb="0" eb="2">
      <t>オンチュウ</t>
    </rPh>
    <phoneticPr fontId="4"/>
  </si>
  <si>
    <t>〇〇</t>
    <phoneticPr fontId="4"/>
  </si>
  <si>
    <t>〇〇工事事務所</t>
    <rPh sb="2" eb="4">
      <t>コウジ</t>
    </rPh>
    <rPh sb="4" eb="6">
      <t>ジム</t>
    </rPh>
    <rPh sb="6" eb="7">
      <t>ショ</t>
    </rPh>
    <phoneticPr fontId="4"/>
  </si>
  <si>
    <t>飯田橋ビル新築工事事務所</t>
    <rPh sb="0" eb="3">
      <t>イイダバシ</t>
    </rPh>
    <rPh sb="5" eb="7">
      <t>シンチク</t>
    </rPh>
    <rPh sb="7" eb="9">
      <t>コウジ</t>
    </rPh>
    <rPh sb="9" eb="11">
      <t>ジム</t>
    </rPh>
    <rPh sb="11" eb="12">
      <t>ショ</t>
    </rPh>
    <phoneticPr fontId="4"/>
  </si>
  <si>
    <t>（仮称）飯田橋ビル新築工事の内、仮設工事</t>
    <rPh sb="1" eb="3">
      <t>カショウ</t>
    </rPh>
    <rPh sb="4" eb="7">
      <t>イイダバシ</t>
    </rPh>
    <rPh sb="9" eb="11">
      <t>シンチク</t>
    </rPh>
    <rPh sb="11" eb="13">
      <t>コウジ</t>
    </rPh>
    <rPh sb="14" eb="15">
      <t>ウチ</t>
    </rPh>
    <rPh sb="16" eb="18">
      <t>カセツ</t>
    </rPh>
    <rPh sb="18" eb="20">
      <t>コウジ</t>
    </rPh>
    <phoneticPr fontId="1"/>
  </si>
  <si>
    <t>東京都文京区後楽２－２－８</t>
    <rPh sb="0" eb="3">
      <t>トウキョウト</t>
    </rPh>
    <rPh sb="3" eb="6">
      <t>ブンキョウク</t>
    </rPh>
    <rPh sb="6" eb="8">
      <t>コウラク</t>
    </rPh>
    <phoneticPr fontId="1"/>
  </si>
  <si>
    <t>飯田橋ビル新築</t>
    <rPh sb="0" eb="3">
      <t>イイダバシ</t>
    </rPh>
    <rPh sb="5" eb="7">
      <t>シンチク</t>
    </rPh>
    <phoneticPr fontId="1"/>
  </si>
  <si>
    <t>0000001</t>
  </si>
  <si>
    <t>③見積総額</t>
    <rPh sb="1" eb="3">
      <t>ミツモリ</t>
    </rPh>
    <rPh sb="3" eb="5">
      <t>ソウガク</t>
    </rPh>
    <phoneticPr fontId="5"/>
  </si>
  <si>
    <t>④工事価格</t>
    <rPh sb="1" eb="3">
      <t>コウジ</t>
    </rPh>
    <rPh sb="3" eb="5">
      <t>カカク</t>
    </rPh>
    <phoneticPr fontId="5"/>
  </si>
  <si>
    <t>⑤消費税額</t>
    <rPh sb="1" eb="4">
      <t>ショウヒゼイ</t>
    </rPh>
    <rPh sb="4" eb="5">
      <t>ガク</t>
    </rPh>
    <phoneticPr fontId="5"/>
  </si>
  <si>
    <t>⑥工事名</t>
    <rPh sb="1" eb="4">
      <t>コウジメイ</t>
    </rPh>
    <phoneticPr fontId="5"/>
  </si>
  <si>
    <t>⑦工事場所</t>
    <rPh sb="1" eb="3">
      <t>コウジ</t>
    </rPh>
    <rPh sb="3" eb="5">
      <t>バショ</t>
    </rPh>
    <phoneticPr fontId="5"/>
  </si>
  <si>
    <t>１．改定内容・利用手順を改定</t>
    <rPh sb="2" eb="4">
      <t>カイテイ</t>
    </rPh>
    <rPh sb="4" eb="6">
      <t>ナイヨウ</t>
    </rPh>
    <rPh sb="7" eb="9">
      <t>リヨウ</t>
    </rPh>
    <rPh sb="9" eb="11">
      <t>テジュン</t>
    </rPh>
    <rPh sb="12" eb="14">
      <t>カイテイ</t>
    </rPh>
    <phoneticPr fontId="5"/>
  </si>
  <si>
    <t>２．見積内訳書、労務費内訳書の小数点以下の集計が合うよう、数式にroundを追加</t>
    <rPh sb="2" eb="4">
      <t>ミツモ</t>
    </rPh>
    <rPh sb="4" eb="7">
      <t>ウチワケショ</t>
    </rPh>
    <rPh sb="15" eb="18">
      <t>ショウスウテン</t>
    </rPh>
    <rPh sb="18" eb="20">
      <t>イカ</t>
    </rPh>
    <rPh sb="21" eb="23">
      <t>シュウケイ</t>
    </rPh>
    <rPh sb="24" eb="25">
      <t>ア</t>
    </rPh>
    <rPh sb="38" eb="40">
      <t>ツイカ</t>
    </rPh>
    <phoneticPr fontId="5"/>
  </si>
  <si>
    <t>３．変更契約用の労務費内訳書様式を追加</t>
    <rPh sb="6" eb="7">
      <t>ヨウ</t>
    </rPh>
    <rPh sb="8" eb="11">
      <t>ロウムヒ</t>
    </rPh>
    <rPh sb="11" eb="14">
      <t>ウチワケショ</t>
    </rPh>
    <rPh sb="14" eb="16">
      <t>ヨウシキ</t>
    </rPh>
    <rPh sb="17" eb="19">
      <t>ツイカ</t>
    </rPh>
    <phoneticPr fontId="5"/>
  </si>
  <si>
    <t>４．見積内訳書、労務費内訳書の各記入例を改定（ｖ3-５版までの改定内容）　　</t>
    <rPh sb="2" eb="4">
      <t>ミツモ</t>
    </rPh>
    <rPh sb="4" eb="6">
      <t>ウチワケ</t>
    </rPh>
    <rPh sb="6" eb="7">
      <t>ショ</t>
    </rPh>
    <rPh sb="8" eb="11">
      <t>ロウムヒ</t>
    </rPh>
    <rPh sb="11" eb="14">
      <t>ウチワケショ</t>
    </rPh>
    <rPh sb="15" eb="16">
      <t>カク</t>
    </rPh>
    <rPh sb="16" eb="18">
      <t>キニュウ</t>
    </rPh>
    <rPh sb="18" eb="19">
      <t>レイ</t>
    </rPh>
    <rPh sb="20" eb="22">
      <t>カイテイ</t>
    </rPh>
    <rPh sb="27" eb="28">
      <t>バン</t>
    </rPh>
    <rPh sb="31" eb="33">
      <t>カイテイ</t>
    </rPh>
    <rPh sb="33" eb="35">
      <t>ナイヨウ</t>
    </rPh>
    <phoneticPr fontId="5"/>
  </si>
  <si>
    <t>５．2020年7月1日以降新規受注工事からの労務費補正取引の改訂に伴い、改訂後の補正係数を明記した休日パターンを追加</t>
    <rPh sb="22" eb="24">
      <t>ロウム</t>
    </rPh>
    <rPh sb="24" eb="25">
      <t>ヒ</t>
    </rPh>
    <rPh sb="25" eb="27">
      <t>ホセイ</t>
    </rPh>
    <rPh sb="27" eb="29">
      <t>トリヒキ</t>
    </rPh>
    <rPh sb="30" eb="32">
      <t>カイテイ</t>
    </rPh>
    <rPh sb="33" eb="34">
      <t>トモナ</t>
    </rPh>
    <rPh sb="36" eb="38">
      <t>カイテイ</t>
    </rPh>
    <rPh sb="38" eb="39">
      <t>ゴ</t>
    </rPh>
    <rPh sb="40" eb="42">
      <t>ホセイ</t>
    </rPh>
    <rPh sb="42" eb="44">
      <t>ケイスウ</t>
    </rPh>
    <rPh sb="45" eb="47">
      <t>メイキ</t>
    </rPh>
    <rPh sb="49" eb="51">
      <t>キュウジツ</t>
    </rPh>
    <rPh sb="56" eb="58">
      <t>ツイカ</t>
    </rPh>
    <phoneticPr fontId="5"/>
  </si>
  <si>
    <t>【見積書様式のご利用手順】</t>
    <rPh sb="4" eb="6">
      <t>ヨウシキ</t>
    </rPh>
    <rPh sb="8" eb="10">
      <t>リヨウ</t>
    </rPh>
    <phoneticPr fontId="5"/>
  </si>
  <si>
    <t>１．見積書様式の構成</t>
    <rPh sb="8" eb="10">
      <t>コウセイ</t>
    </rPh>
    <phoneticPr fontId="5"/>
  </si>
  <si>
    <t>１－１　見積書（正）の作成要領</t>
    <phoneticPr fontId="5"/>
  </si>
  <si>
    <t>・①～②は、それぞれ日付、担当工事事務所名を入力して下さい。</t>
    <rPh sb="10" eb="12">
      <t>ヒヅケ</t>
    </rPh>
    <rPh sb="13" eb="15">
      <t>タントウ</t>
    </rPh>
    <rPh sb="15" eb="17">
      <t>コウジ</t>
    </rPh>
    <rPh sb="17" eb="20">
      <t>ジムショ</t>
    </rPh>
    <rPh sb="20" eb="21">
      <t>メイ</t>
    </rPh>
    <rPh sb="22" eb="24">
      <t>ニュウリョク</t>
    </rPh>
    <rPh sb="26" eb="27">
      <t>クダ</t>
    </rPh>
    <phoneticPr fontId="5"/>
  </si>
  <si>
    <t>・③～⑤は、見積内訳書より自動計算で設定していますので、数字等を入力しないで下さい。ただし、⑤の税率は該当するものを選択して下さい。</t>
    <rPh sb="6" eb="8">
      <t>ミツモリ</t>
    </rPh>
    <rPh sb="8" eb="11">
      <t>ウチワケショ</t>
    </rPh>
    <rPh sb="13" eb="15">
      <t>ジドウ</t>
    </rPh>
    <rPh sb="15" eb="17">
      <t>ケイサン</t>
    </rPh>
    <rPh sb="18" eb="20">
      <t>セッテイ</t>
    </rPh>
    <rPh sb="28" eb="30">
      <t>スウジ</t>
    </rPh>
    <rPh sb="30" eb="31">
      <t>トウ</t>
    </rPh>
    <rPh sb="32" eb="34">
      <t>ニュウリョク</t>
    </rPh>
    <rPh sb="38" eb="39">
      <t>クダ</t>
    </rPh>
    <phoneticPr fontId="5"/>
  </si>
  <si>
    <t>　選択してください。</t>
    <phoneticPr fontId="5"/>
  </si>
  <si>
    <t>　基づき、当社の閉所目標を超える休日取得目標を設定場合には、設定の有無に「設定する」、設定する場合の休日パターンに貴社の目標とする</t>
    <rPh sb="1" eb="2">
      <t>モト</t>
    </rPh>
    <rPh sb="30" eb="32">
      <t>セッテイ</t>
    </rPh>
    <rPh sb="33" eb="35">
      <t>ウム</t>
    </rPh>
    <rPh sb="37" eb="39">
      <t>セッテイ</t>
    </rPh>
    <rPh sb="57" eb="59">
      <t>キシャ</t>
    </rPh>
    <rPh sb="60" eb="62">
      <t>モクヒョウ</t>
    </rPh>
    <phoneticPr fontId="5"/>
  </si>
  <si>
    <t>　休日パターンを選択してください</t>
    <phoneticPr fontId="5"/>
  </si>
  <si>
    <t>・支給品、備考がある場合は記入願います</t>
    <rPh sb="1" eb="4">
      <t>シキュウヒン</t>
    </rPh>
    <rPh sb="5" eb="7">
      <t>ビコウ</t>
    </rPh>
    <rPh sb="10" eb="12">
      <t>バアイ</t>
    </rPh>
    <rPh sb="13" eb="15">
      <t>キニュウ</t>
    </rPh>
    <rPh sb="15" eb="16">
      <t>ネガ</t>
    </rPh>
    <phoneticPr fontId="5"/>
  </si>
  <si>
    <t>１－２　見積書（控）の作成要領</t>
    <phoneticPr fontId="5"/>
  </si>
  <si>
    <t>・見積書（正）シートより全てリンクさせていますので、数字等の入力は不要です。</t>
    <rPh sb="1" eb="4">
      <t>ミツモリショ</t>
    </rPh>
    <rPh sb="5" eb="6">
      <t>セイ</t>
    </rPh>
    <rPh sb="12" eb="13">
      <t>スベ</t>
    </rPh>
    <rPh sb="26" eb="28">
      <t>スウジ</t>
    </rPh>
    <rPh sb="28" eb="29">
      <t>トウ</t>
    </rPh>
    <rPh sb="30" eb="32">
      <t>ニュウリョク</t>
    </rPh>
    <rPh sb="33" eb="35">
      <t>フヨウ</t>
    </rPh>
    <phoneticPr fontId="5"/>
  </si>
  <si>
    <t>１－３　見積内訳書の作成要領</t>
    <phoneticPr fontId="5"/>
  </si>
  <si>
    <t>・名称・摘要・単位等の必要事項を入力して下さい</t>
    <rPh sb="1" eb="3">
      <t>メイショウ</t>
    </rPh>
    <rPh sb="4" eb="6">
      <t>テキヨウ</t>
    </rPh>
    <rPh sb="7" eb="9">
      <t>タンイ</t>
    </rPh>
    <rPh sb="9" eb="10">
      <t>トウ</t>
    </rPh>
    <rPh sb="11" eb="13">
      <t>ヒツヨウ</t>
    </rPh>
    <rPh sb="13" eb="15">
      <t>ジコウ</t>
    </rPh>
    <rPh sb="16" eb="18">
      <t>ニュウリョク</t>
    </rPh>
    <rPh sb="20" eb="21">
      <t>クダ</t>
    </rPh>
    <phoneticPr fontId="5"/>
  </si>
  <si>
    <t>・数量・単価はそれぞれ入力して下さい（金額は自動計算）。一式計上の場合は、数量「１」、単価「該当金額」を入力して下さい</t>
    <rPh sb="1" eb="3">
      <t>スウリョウ</t>
    </rPh>
    <rPh sb="4" eb="6">
      <t>タンカ</t>
    </rPh>
    <rPh sb="11" eb="13">
      <t>ニュウリョク</t>
    </rPh>
    <rPh sb="15" eb="16">
      <t>クダ</t>
    </rPh>
    <rPh sb="19" eb="21">
      <t>キンガク</t>
    </rPh>
    <rPh sb="22" eb="24">
      <t>ジドウ</t>
    </rPh>
    <rPh sb="24" eb="26">
      <t>ケイサン</t>
    </rPh>
    <rPh sb="28" eb="29">
      <t>イチ</t>
    </rPh>
    <rPh sb="29" eb="30">
      <t>シキ</t>
    </rPh>
    <rPh sb="30" eb="32">
      <t>ケイジョウ</t>
    </rPh>
    <rPh sb="33" eb="35">
      <t>バアイ</t>
    </rPh>
    <rPh sb="37" eb="39">
      <t>スウリョウ</t>
    </rPh>
    <rPh sb="43" eb="45">
      <t>タンカ</t>
    </rPh>
    <rPh sb="46" eb="48">
      <t>ガイトウ</t>
    </rPh>
    <rPh sb="48" eb="50">
      <t>キンガク</t>
    </rPh>
    <rPh sb="52" eb="54">
      <t>ニュウリョク</t>
    </rPh>
    <rPh sb="56" eb="57">
      <t>クダ</t>
    </rPh>
    <phoneticPr fontId="5"/>
  </si>
  <si>
    <t>・４ページまで設定していますが、ページ数に過不足がある場合、または工種毎に小計を設定されたい場合は、行の挿入・削除・数式設定等の</t>
    <rPh sb="7" eb="9">
      <t>セッテイ</t>
    </rPh>
    <rPh sb="19" eb="20">
      <t>スウ</t>
    </rPh>
    <rPh sb="21" eb="24">
      <t>カブソク</t>
    </rPh>
    <rPh sb="27" eb="29">
      <t>バアイ</t>
    </rPh>
    <rPh sb="33" eb="35">
      <t>コウシュ</t>
    </rPh>
    <rPh sb="35" eb="36">
      <t>ゴト</t>
    </rPh>
    <rPh sb="37" eb="39">
      <t>ショウケイ</t>
    </rPh>
    <rPh sb="40" eb="42">
      <t>セッテイ</t>
    </rPh>
    <rPh sb="46" eb="48">
      <t>バアイ</t>
    </rPh>
    <rPh sb="50" eb="51">
      <t>ギョウ</t>
    </rPh>
    <rPh sb="52" eb="54">
      <t>ソウニュウ</t>
    </rPh>
    <rPh sb="55" eb="57">
      <t>サクジョ</t>
    </rPh>
    <rPh sb="58" eb="60">
      <t>スウシキ</t>
    </rPh>
    <rPh sb="60" eb="62">
      <t>セッテイ</t>
    </rPh>
    <rPh sb="62" eb="63">
      <t>トウ</t>
    </rPh>
    <phoneticPr fontId="5"/>
  </si>
  <si>
    <t>調整を行って下さい。</t>
    <phoneticPr fontId="5"/>
  </si>
  <si>
    <t>・４ページ目の最終行の「計」には、SUM関数を設定しています。工種毎に小計を設定された場合は「計」の数式も、それに対応するように</t>
    <rPh sb="5" eb="6">
      <t>メ</t>
    </rPh>
    <rPh sb="7" eb="10">
      <t>サイシュウギョウ</t>
    </rPh>
    <rPh sb="12" eb="13">
      <t>ケイ</t>
    </rPh>
    <rPh sb="20" eb="22">
      <t>カンスウ</t>
    </rPh>
    <rPh sb="23" eb="25">
      <t>セッテイ</t>
    </rPh>
    <rPh sb="31" eb="33">
      <t>コウシュ</t>
    </rPh>
    <rPh sb="33" eb="34">
      <t>ゴト</t>
    </rPh>
    <rPh sb="35" eb="37">
      <t>ショウケイ</t>
    </rPh>
    <rPh sb="38" eb="40">
      <t>セッテイ</t>
    </rPh>
    <rPh sb="43" eb="45">
      <t>バアイ</t>
    </rPh>
    <rPh sb="47" eb="48">
      <t>ケイ</t>
    </rPh>
    <rPh sb="50" eb="52">
      <t>スウシキ</t>
    </rPh>
    <rPh sb="57" eb="59">
      <t>タイオウ</t>
    </rPh>
    <phoneticPr fontId="5"/>
  </si>
  <si>
    <t>変更してください。</t>
    <phoneticPr fontId="5"/>
  </si>
  <si>
    <t>１－４　労務費内訳書の作成要領</t>
    <phoneticPr fontId="5"/>
  </si>
  <si>
    <t>・作業員の種別毎に記載して下さい。</t>
    <rPh sb="1" eb="4">
      <t>サギョウイン</t>
    </rPh>
    <rPh sb="5" eb="7">
      <t>シュベツ</t>
    </rPh>
    <rPh sb="7" eb="8">
      <t>ゴト</t>
    </rPh>
    <rPh sb="9" eb="11">
      <t>キサイ</t>
    </rPh>
    <rPh sb="13" eb="14">
      <t>クダ</t>
    </rPh>
    <phoneticPr fontId="5"/>
  </si>
  <si>
    <t>・作成に際しては、「労務費内訳書記入例」シートをご参照ください。</t>
    <rPh sb="1" eb="3">
      <t>サクセイ</t>
    </rPh>
    <rPh sb="4" eb="5">
      <t>サイ</t>
    </rPh>
    <rPh sb="10" eb="13">
      <t>ロウムヒ</t>
    </rPh>
    <rPh sb="13" eb="16">
      <t>ウチワケショ</t>
    </rPh>
    <rPh sb="16" eb="18">
      <t>キニュウ</t>
    </rPh>
    <rPh sb="18" eb="19">
      <t>レイ</t>
    </rPh>
    <rPh sb="25" eb="27">
      <t>サンショウ</t>
    </rPh>
    <phoneticPr fontId="5"/>
  </si>
  <si>
    <t>２．印刷方法</t>
    <phoneticPr fontId="5"/>
  </si>
  <si>
    <t>・見積内訳書の印刷は、４ページ目まで出力するように設定してありますので、ページの過不足を調整された場合は再度印刷の設定をお願いします。</t>
    <rPh sb="1" eb="3">
      <t>ミツモリ</t>
    </rPh>
    <rPh sb="3" eb="6">
      <t>ウチワケショ</t>
    </rPh>
    <rPh sb="7" eb="9">
      <t>インサツ</t>
    </rPh>
    <rPh sb="15" eb="16">
      <t>メ</t>
    </rPh>
    <rPh sb="18" eb="20">
      <t>シュツリョク</t>
    </rPh>
    <rPh sb="25" eb="27">
      <t>セッテイ</t>
    </rPh>
    <rPh sb="40" eb="43">
      <t>カブソク</t>
    </rPh>
    <rPh sb="44" eb="46">
      <t>チョウセイ</t>
    </rPh>
    <rPh sb="49" eb="51">
      <t>バアイ</t>
    </rPh>
    <rPh sb="52" eb="54">
      <t>サイド</t>
    </rPh>
    <rPh sb="54" eb="56">
      <t>インサツ</t>
    </rPh>
    <rPh sb="57" eb="59">
      <t>セッテイ</t>
    </rPh>
    <rPh sb="61" eb="62">
      <t>ネガ</t>
    </rPh>
    <phoneticPr fontId="5"/>
  </si>
  <si>
    <t>・印刷された後、見積書（正）・見積書（控）それぞれに社印を押印していただき、見積書（正）と見積内訳書をセットで当社まで提出して下さい。</t>
    <rPh sb="1" eb="3">
      <t>インサツ</t>
    </rPh>
    <rPh sb="6" eb="7">
      <t>アト</t>
    </rPh>
    <rPh sb="8" eb="11">
      <t>ミツモリショ</t>
    </rPh>
    <rPh sb="12" eb="13">
      <t>セイ</t>
    </rPh>
    <rPh sb="15" eb="18">
      <t>ミツモリショ</t>
    </rPh>
    <rPh sb="19" eb="20">
      <t>ヒカ</t>
    </rPh>
    <rPh sb="26" eb="28">
      <t>シャイン</t>
    </rPh>
    <rPh sb="29" eb="31">
      <t>オウイン</t>
    </rPh>
    <rPh sb="38" eb="41">
      <t>ミツモリショ</t>
    </rPh>
    <rPh sb="42" eb="43">
      <t>セイ</t>
    </rPh>
    <rPh sb="45" eb="47">
      <t>ミツモリ</t>
    </rPh>
    <rPh sb="47" eb="50">
      <t>ウチワケショ</t>
    </rPh>
    <rPh sb="55" eb="57">
      <t>トウシャ</t>
    </rPh>
    <rPh sb="59" eb="61">
      <t>テイシュツ</t>
    </rPh>
    <rPh sb="63" eb="64">
      <t>クダ</t>
    </rPh>
    <phoneticPr fontId="5"/>
  </si>
  <si>
    <t>・取引先コード照会票は、印刷後そのままＦＡＸして下さい。取引先コードを記入したものをＦＡＸで返信します。</t>
    <rPh sb="1" eb="4">
      <t>トリヒキサキ</t>
    </rPh>
    <rPh sb="7" eb="9">
      <t>ショウカイ</t>
    </rPh>
    <rPh sb="9" eb="10">
      <t>ヒョウ</t>
    </rPh>
    <rPh sb="12" eb="15">
      <t>インサツゴ</t>
    </rPh>
    <rPh sb="24" eb="25">
      <t>クダ</t>
    </rPh>
    <rPh sb="28" eb="31">
      <t>トリヒキサキ</t>
    </rPh>
    <rPh sb="35" eb="37">
      <t>キニュウ</t>
    </rPh>
    <rPh sb="46" eb="48">
      <t>ヘンシン</t>
    </rPh>
    <phoneticPr fontId="5"/>
  </si>
  <si>
    <t>３．その他</t>
    <phoneticPr fontId="5"/>
  </si>
  <si>
    <t>・見積書（正）・見積書（控）シート中の枠以外にデータが幾つか入っていますが、消去しないようにお願いします。（選択入力等に影響が出ます）</t>
    <rPh sb="1" eb="4">
      <t>ミツモリショ</t>
    </rPh>
    <rPh sb="5" eb="6">
      <t>セイ</t>
    </rPh>
    <rPh sb="12" eb="13">
      <t>ヒカ</t>
    </rPh>
    <rPh sb="17" eb="18">
      <t>チュウ</t>
    </rPh>
    <rPh sb="19" eb="20">
      <t>ワク</t>
    </rPh>
    <rPh sb="20" eb="22">
      <t>イガイ</t>
    </rPh>
    <rPh sb="27" eb="28">
      <t>イク</t>
    </rPh>
    <rPh sb="30" eb="31">
      <t>ハイ</t>
    </rPh>
    <rPh sb="38" eb="40">
      <t>ショウキョ</t>
    </rPh>
    <rPh sb="47" eb="48">
      <t>ネガ</t>
    </rPh>
    <rPh sb="54" eb="56">
      <t>センタク</t>
    </rPh>
    <rPh sb="56" eb="58">
      <t>ニュウリョク</t>
    </rPh>
    <rPh sb="58" eb="59">
      <t>トウ</t>
    </rPh>
    <rPh sb="60" eb="62">
      <t>エイキョウ</t>
    </rPh>
    <rPh sb="63" eb="64">
      <t>デ</t>
    </rPh>
    <phoneticPr fontId="5"/>
  </si>
  <si>
    <t>・社会保険への加入を証明する書類（例：健康保険領収書、厚生年金納入告知書・納付書・領収証書、労働保険概算・確定保険料申告書等の写し）を</t>
    <phoneticPr fontId="5"/>
  </si>
  <si>
    <t>見積書に添付してください。</t>
    <phoneticPr fontId="5"/>
  </si>
  <si>
    <t>⑧工事を施工しない日又は時間帯</t>
    <phoneticPr fontId="5"/>
  </si>
  <si>
    <t>⑨担当事務所</t>
    <rPh sb="1" eb="3">
      <t>タントウ</t>
    </rPh>
    <rPh sb="3" eb="6">
      <t>ジムショ</t>
    </rPh>
    <phoneticPr fontId="5"/>
  </si>
  <si>
    <t>⑩支払条件</t>
    <rPh sb="1" eb="3">
      <t>シハライ</t>
    </rPh>
    <rPh sb="3" eb="5">
      <t>ジョウケン</t>
    </rPh>
    <phoneticPr fontId="5"/>
  </si>
  <si>
    <t>⑪工期</t>
    <rPh sb="1" eb="3">
      <t>コウキ</t>
    </rPh>
    <phoneticPr fontId="5"/>
  </si>
  <si>
    <t>⑫労災保険</t>
    <rPh sb="1" eb="3">
      <t>ロウサイ</t>
    </rPh>
    <rPh sb="3" eb="5">
      <t>ホケン</t>
    </rPh>
    <phoneticPr fontId="5"/>
  </si>
  <si>
    <t>工事を施工しない日又は時間帯</t>
    <phoneticPr fontId="5"/>
  </si>
  <si>
    <t>６．建設業法改正に伴う「工事を施工しない日又は時間帯」の記入欄を追加</t>
    <rPh sb="2" eb="5">
      <t>ケンセツギョウ</t>
    </rPh>
    <rPh sb="5" eb="6">
      <t>ホウ</t>
    </rPh>
    <rPh sb="6" eb="8">
      <t>カイセイ</t>
    </rPh>
    <rPh sb="9" eb="10">
      <t>トモナ</t>
    </rPh>
    <rPh sb="28" eb="30">
      <t>キニュウ</t>
    </rPh>
    <rPh sb="30" eb="31">
      <t>ラン</t>
    </rPh>
    <rPh sb="32" eb="34">
      <t>ツイカ</t>
    </rPh>
    <phoneticPr fontId="5"/>
  </si>
  <si>
    <r>
      <t>当社の見積書様式は、</t>
    </r>
    <r>
      <rPr>
        <b/>
        <sz val="11"/>
        <color rgb="FF0000CC"/>
        <rFont val="メイリオ"/>
        <family val="3"/>
        <charset val="128"/>
      </rPr>
      <t>見積書サンプル・見積書_正・見積書_控・見積内訳書・労務費内訳書</t>
    </r>
    <r>
      <rPr>
        <sz val="11"/>
        <rFont val="メイリオ"/>
        <family val="3"/>
        <charset val="128"/>
      </rPr>
      <t xml:space="preserve"> の5つのシートで構成されています。</t>
    </r>
    <r>
      <rPr>
        <sz val="11"/>
        <color theme="1"/>
        <rFont val="ＭＳ Ｐゴシック"/>
        <family val="2"/>
        <charset val="128"/>
        <scheme val="minor"/>
      </rPr>
      <t/>
    </r>
    <phoneticPr fontId="5"/>
  </si>
  <si>
    <t>・⑥～⑦は、それぞれ必要事項を入力して下さい。</t>
    <rPh sb="10" eb="12">
      <t>ヒツヨウ</t>
    </rPh>
    <rPh sb="12" eb="14">
      <t>ジコウ</t>
    </rPh>
    <rPh sb="15" eb="17">
      <t>ニュウリョク</t>
    </rPh>
    <rPh sb="19" eb="20">
      <t>クダ</t>
    </rPh>
    <phoneticPr fontId="5"/>
  </si>
  <si>
    <t>・⑧は、見積依頼・条件書の記載内容を転記して下さい。</t>
    <rPh sb="4" eb="6">
      <t>ミツ</t>
    </rPh>
    <rPh sb="6" eb="8">
      <t>イライ</t>
    </rPh>
    <rPh sb="9" eb="12">
      <t>ジョウケンショ</t>
    </rPh>
    <rPh sb="13" eb="15">
      <t>キサイ</t>
    </rPh>
    <rPh sb="15" eb="17">
      <t>ナイヨウ</t>
    </rPh>
    <rPh sb="18" eb="20">
      <t>テンキ</t>
    </rPh>
    <rPh sb="22" eb="23">
      <t>クダ</t>
    </rPh>
    <phoneticPr fontId="5"/>
  </si>
  <si>
    <t>・⑨は、それぞれ必要事項を入力して下さい。</t>
    <rPh sb="8" eb="10">
      <t>ヒツヨウ</t>
    </rPh>
    <rPh sb="10" eb="12">
      <t>ジコウ</t>
    </rPh>
    <rPh sb="13" eb="15">
      <t>ニュウリョク</t>
    </rPh>
    <rPh sb="17" eb="18">
      <t>クダ</t>
    </rPh>
    <phoneticPr fontId="5"/>
  </si>
  <si>
    <t>・⑩は、選択入力になっていますので該当するものを選択して下さい。</t>
    <rPh sb="4" eb="6">
      <t>センタク</t>
    </rPh>
    <rPh sb="6" eb="8">
      <t>ニュウリョク</t>
    </rPh>
    <rPh sb="17" eb="19">
      <t>ガイトウ</t>
    </rPh>
    <rPh sb="24" eb="26">
      <t>センタク</t>
    </rPh>
    <rPh sb="28" eb="29">
      <t>クダ</t>
    </rPh>
    <phoneticPr fontId="5"/>
  </si>
  <si>
    <t>・⑪は、工期を入力して下さい。</t>
    <rPh sb="4" eb="6">
      <t>コウキ</t>
    </rPh>
    <rPh sb="7" eb="9">
      <t>ニュウリョク</t>
    </rPh>
    <rPh sb="11" eb="12">
      <t>クダ</t>
    </rPh>
    <phoneticPr fontId="5"/>
  </si>
  <si>
    <t>・⑫は、選択入力になっていますので該当するものを選択して下さい。</t>
    <rPh sb="4" eb="6">
      <t>センタク</t>
    </rPh>
    <rPh sb="6" eb="8">
      <t>ニュウリョク</t>
    </rPh>
    <rPh sb="17" eb="19">
      <t>ガイトウ</t>
    </rPh>
    <rPh sb="24" eb="26">
      <t>センタク</t>
    </rPh>
    <rPh sb="28" eb="29">
      <t>クダ</t>
    </rPh>
    <phoneticPr fontId="5"/>
  </si>
  <si>
    <t>・⑬は、任意の見積もり番号を入力して下さい。</t>
    <rPh sb="4" eb="6">
      <t>ニンイ</t>
    </rPh>
    <rPh sb="7" eb="9">
      <t>ミツ</t>
    </rPh>
    <rPh sb="11" eb="13">
      <t>バンゴウ</t>
    </rPh>
    <rPh sb="14" eb="16">
      <t>ニュウリョク</t>
    </rPh>
    <rPh sb="18" eb="19">
      <t>クダ</t>
    </rPh>
    <phoneticPr fontId="5"/>
  </si>
  <si>
    <t>・⑭の取引先Noが不明な場合は、「取引先コード照会」シートを印刷し、ＦＡＸにてお問い合せの上、必ず入力して下さい。</t>
    <rPh sb="3" eb="6">
      <t>トリヒキサキ</t>
    </rPh>
    <rPh sb="9" eb="11">
      <t>フメイ</t>
    </rPh>
    <rPh sb="12" eb="14">
      <t>バアイ</t>
    </rPh>
    <rPh sb="17" eb="20">
      <t>トリヒキサキ</t>
    </rPh>
    <rPh sb="23" eb="25">
      <t>ショウカイ</t>
    </rPh>
    <rPh sb="30" eb="32">
      <t>インサツ</t>
    </rPh>
    <rPh sb="40" eb="41">
      <t>ト</t>
    </rPh>
    <rPh sb="42" eb="43">
      <t>アワ</t>
    </rPh>
    <rPh sb="45" eb="46">
      <t>ウエ</t>
    </rPh>
    <rPh sb="47" eb="48">
      <t>カナラ</t>
    </rPh>
    <rPh sb="49" eb="51">
      <t>ニュウリョク</t>
    </rPh>
    <rPh sb="53" eb="54">
      <t>クダ</t>
    </rPh>
    <phoneticPr fontId="5"/>
  </si>
  <si>
    <t>・⑮には、貴社の「健康保険」「厚生年金保険」「雇用保険」の加入状況を「加入」「未加入」「適用除外」のいずれか、該当するものを必ず</t>
    <rPh sb="5" eb="7">
      <t>キシャ</t>
    </rPh>
    <rPh sb="9" eb="11">
      <t>ケンコウ</t>
    </rPh>
    <rPh sb="11" eb="13">
      <t>ホケン</t>
    </rPh>
    <rPh sb="15" eb="17">
      <t>コウセイ</t>
    </rPh>
    <rPh sb="17" eb="19">
      <t>ネンキン</t>
    </rPh>
    <rPh sb="19" eb="21">
      <t>ホケン</t>
    </rPh>
    <rPh sb="23" eb="25">
      <t>コヨウ</t>
    </rPh>
    <rPh sb="25" eb="27">
      <t>ホケン</t>
    </rPh>
    <rPh sb="29" eb="31">
      <t>カニュウ</t>
    </rPh>
    <rPh sb="31" eb="33">
      <t>ジョウキョウ</t>
    </rPh>
    <rPh sb="35" eb="37">
      <t>カニュウ</t>
    </rPh>
    <rPh sb="39" eb="42">
      <t>ミカニュウ</t>
    </rPh>
    <rPh sb="44" eb="46">
      <t>テキヨウ</t>
    </rPh>
    <rPh sb="46" eb="48">
      <t>ジョガイ</t>
    </rPh>
    <rPh sb="55" eb="57">
      <t>ガイトウ</t>
    </rPh>
    <rPh sb="62" eb="63">
      <t>カナラ</t>
    </rPh>
    <phoneticPr fontId="5"/>
  </si>
  <si>
    <t>・⑰には、貴社が弊社からの見積依頼条件書の「働き方改革への取組」にて『交代制による技能者の休日取得目標達成時の労務費補正』に</t>
    <rPh sb="5" eb="7">
      <t>キシャ</t>
    </rPh>
    <rPh sb="8" eb="10">
      <t>ヘイシャ</t>
    </rPh>
    <rPh sb="13" eb="15">
      <t>ミツモリ</t>
    </rPh>
    <rPh sb="15" eb="17">
      <t>イライ</t>
    </rPh>
    <rPh sb="17" eb="20">
      <t>ジョウケンショ</t>
    </rPh>
    <rPh sb="22" eb="23">
      <t>ハタラ</t>
    </rPh>
    <rPh sb="24" eb="25">
      <t>カタ</t>
    </rPh>
    <rPh sb="25" eb="27">
      <t>カイカク</t>
    </rPh>
    <rPh sb="29" eb="31">
      <t>トリクミ</t>
    </rPh>
    <rPh sb="35" eb="38">
      <t>コウタイセイ</t>
    </rPh>
    <rPh sb="41" eb="44">
      <t>ギノウシャ</t>
    </rPh>
    <rPh sb="45" eb="47">
      <t>キュウジツ</t>
    </rPh>
    <rPh sb="47" eb="49">
      <t>シュトク</t>
    </rPh>
    <rPh sb="49" eb="51">
      <t>モクヒョウ</t>
    </rPh>
    <rPh sb="51" eb="53">
      <t>タッセイ</t>
    </rPh>
    <rPh sb="53" eb="54">
      <t>ジ</t>
    </rPh>
    <rPh sb="55" eb="58">
      <t>ロウムヒ</t>
    </rPh>
    <rPh sb="58" eb="60">
      <t>ホセイ</t>
    </rPh>
    <phoneticPr fontId="5"/>
  </si>
  <si>
    <t>補正率</t>
    <rPh sb="0" eb="2">
      <t>ホセイ</t>
    </rPh>
    <rPh sb="2" eb="3">
      <t>リツ</t>
    </rPh>
    <phoneticPr fontId="5"/>
  </si>
  <si>
    <t>７．労務費内訳書の「補正係数」の表記を「補正率」に変更</t>
    <rPh sb="2" eb="4">
      <t>ロウム</t>
    </rPh>
    <rPh sb="4" eb="5">
      <t>ヒ</t>
    </rPh>
    <rPh sb="5" eb="8">
      <t>ウチワケショ</t>
    </rPh>
    <rPh sb="10" eb="12">
      <t>ホセイ</t>
    </rPh>
    <rPh sb="12" eb="14">
      <t>ケイスウ</t>
    </rPh>
    <rPh sb="16" eb="18">
      <t>ヒョウキ</t>
    </rPh>
    <rPh sb="20" eb="22">
      <t>ホセイ</t>
    </rPh>
    <rPh sb="22" eb="23">
      <t>リツ</t>
    </rPh>
    <rPh sb="25" eb="27">
      <t>ヘンコウ</t>
    </rPh>
    <phoneticPr fontId="5"/>
  </si>
  <si>
    <t>労務費補正取引の休日取得目標　　■ 設定する　　□ 設定しない</t>
    <rPh sb="0" eb="3">
      <t>ロウムヒ</t>
    </rPh>
    <rPh sb="3" eb="5">
      <t>ホセイ</t>
    </rPh>
    <rPh sb="5" eb="7">
      <t>トリヒキ</t>
    </rPh>
    <rPh sb="8" eb="10">
      <t>キュウジツ</t>
    </rPh>
    <rPh sb="10" eb="12">
      <t>シュトク</t>
    </rPh>
    <rPh sb="12" eb="14">
      <t>モクヒョウ</t>
    </rPh>
    <rPh sb="18" eb="20">
      <t>セッテイ</t>
    </rPh>
    <rPh sb="26" eb="28">
      <t>セッテイ</t>
    </rPh>
    <phoneticPr fontId="5"/>
  </si>
  <si>
    <t>労務費補正取引の休日取得目標　　□ 設定する　　■ 設定しない</t>
    <rPh sb="0" eb="3">
      <t>ロウムヒ</t>
    </rPh>
    <rPh sb="3" eb="5">
      <t>ホセイ</t>
    </rPh>
    <rPh sb="5" eb="7">
      <t>トリヒキ</t>
    </rPh>
    <rPh sb="8" eb="10">
      <t>キュウジツ</t>
    </rPh>
    <rPh sb="10" eb="12">
      <t>シュトク</t>
    </rPh>
    <rPh sb="12" eb="14">
      <t>モクヒョウ</t>
    </rPh>
    <rPh sb="18" eb="20">
      <t>セッテイ</t>
    </rPh>
    <rPh sb="26" eb="28">
      <t>セッテイ</t>
    </rPh>
    <phoneticPr fontId="5"/>
  </si>
  <si>
    <t>　　－</t>
    <phoneticPr fontId="5"/>
  </si>
  <si>
    <t>８．見積書「鏡」の休日取得目標の選択表記を変更（ ■設定する　□設定しない or □設定する　■設定しない プルダウンメニュー ）</t>
    <phoneticPr fontId="4"/>
  </si>
  <si>
    <t>・⑯には、弊社からの見積依頼条件書の別紙「働き方改革への取組」において、日建連「労務費見積尊重宣言」の試行対象企業は2022年度より</t>
    <rPh sb="5" eb="7">
      <t>ヘイシャ</t>
    </rPh>
    <rPh sb="10" eb="12">
      <t>ミツモリ</t>
    </rPh>
    <rPh sb="12" eb="14">
      <t>イライ</t>
    </rPh>
    <rPh sb="14" eb="17">
      <t>ジョウケンショ</t>
    </rPh>
    <rPh sb="18" eb="20">
      <t>ベッシ</t>
    </rPh>
    <rPh sb="21" eb="22">
      <t>ハタラ</t>
    </rPh>
    <rPh sb="23" eb="24">
      <t>カタ</t>
    </rPh>
    <rPh sb="24" eb="26">
      <t>カイカク</t>
    </rPh>
    <rPh sb="28" eb="30">
      <t>トリクミ</t>
    </rPh>
    <rPh sb="36" eb="39">
      <t>ニッケンレン</t>
    </rPh>
    <rPh sb="40" eb="43">
      <t>ロウムヒ</t>
    </rPh>
    <rPh sb="43" eb="45">
      <t>ミツモリ</t>
    </rPh>
    <rPh sb="45" eb="47">
      <t>ソンチョウ</t>
    </rPh>
    <rPh sb="47" eb="49">
      <t>センゲン</t>
    </rPh>
    <rPh sb="51" eb="53">
      <t>シコウ</t>
    </rPh>
    <rPh sb="53" eb="55">
      <t>タイショウ</t>
    </rPh>
    <rPh sb="55" eb="57">
      <t>キギョウ</t>
    </rPh>
    <rPh sb="62" eb="63">
      <t>ネン</t>
    </rPh>
    <rPh sb="63" eb="64">
      <t>ド</t>
    </rPh>
    <phoneticPr fontId="5"/>
  </si>
  <si>
    <t>９．2022年度より全ての協力業者が日建連「労務費見積尊重宣言」の試行の対象となるため記載内容を変更</t>
    <rPh sb="6" eb="8">
      <t>ネンド</t>
    </rPh>
    <rPh sb="10" eb="11">
      <t>スベ</t>
    </rPh>
    <rPh sb="13" eb="15">
      <t>キョウリョク</t>
    </rPh>
    <rPh sb="15" eb="17">
      <t>ギョウシャ</t>
    </rPh>
    <rPh sb="43" eb="45">
      <t>キサイ</t>
    </rPh>
    <rPh sb="45" eb="47">
      <t>ナイヨウ</t>
    </rPh>
    <rPh sb="48" eb="50">
      <t>ヘンコウ</t>
    </rPh>
    <phoneticPr fontId="4"/>
  </si>
  <si>
    <t>日建連「労務費見積尊重宣言」対象企業</t>
    <rPh sb="0" eb="3">
      <t>ニッケンレン</t>
    </rPh>
    <rPh sb="4" eb="7">
      <t>ロウムヒ</t>
    </rPh>
    <rPh sb="7" eb="9">
      <t>ミツモリ</t>
    </rPh>
    <rPh sb="9" eb="11">
      <t>ソンチョウ</t>
    </rPh>
    <rPh sb="11" eb="13">
      <t>センゲン</t>
    </rPh>
    <rPh sb="14" eb="16">
      <t>タイショウ</t>
    </rPh>
    <rPh sb="16" eb="18">
      <t>キギョウ</t>
    </rPh>
    <phoneticPr fontId="5"/>
  </si>
  <si>
    <t>⑯日建連「労務費見積尊重宣言」対象企業</t>
    <rPh sb="1" eb="4">
      <t>ニッケンレン</t>
    </rPh>
    <rPh sb="5" eb="8">
      <t>ロウムヒ</t>
    </rPh>
    <rPh sb="8" eb="10">
      <t>ミツモリ</t>
    </rPh>
    <rPh sb="10" eb="12">
      <t>ソンチョウ</t>
    </rPh>
    <rPh sb="12" eb="14">
      <t>センゲン</t>
    </rPh>
    <rPh sb="15" eb="17">
      <t>タイショウ</t>
    </rPh>
    <rPh sb="17" eb="19">
      <t>キギョウ</t>
    </rPh>
    <phoneticPr fontId="5"/>
  </si>
  <si>
    <t>　　　全ての協力業者が対象となったため『日建連「労務費見積尊重宣言対象企業』が設定されます。</t>
    <rPh sb="11" eb="13">
      <t>タイショウ</t>
    </rPh>
    <rPh sb="39" eb="41">
      <t>セッテイ</t>
    </rPh>
    <phoneticPr fontId="4"/>
  </si>
  <si>
    <r>
      <t>【 改定内容　</t>
    </r>
    <r>
      <rPr>
        <b/>
        <u/>
        <sz val="12"/>
        <color rgb="FF00B050"/>
        <rFont val="メイリオ"/>
        <family val="3"/>
        <charset val="128"/>
      </rPr>
      <t>緑字：v5版</t>
    </r>
    <r>
      <rPr>
        <b/>
        <u/>
        <sz val="12"/>
        <rFont val="メイリオ"/>
        <family val="3"/>
        <charset val="128"/>
      </rPr>
      <t>　</t>
    </r>
    <r>
      <rPr>
        <b/>
        <u/>
        <sz val="12"/>
        <color rgb="FFFF0000"/>
        <rFont val="メイリオ"/>
        <family val="3"/>
        <charset val="128"/>
      </rPr>
      <t>赤字：v4-2版</t>
    </r>
    <r>
      <rPr>
        <b/>
        <u/>
        <sz val="12"/>
        <rFont val="メイリオ"/>
        <family val="3"/>
        <charset val="128"/>
      </rPr>
      <t>　</t>
    </r>
    <r>
      <rPr>
        <b/>
        <u/>
        <sz val="12"/>
        <color rgb="FF0000FF"/>
        <rFont val="メイリオ"/>
        <family val="3"/>
        <charset val="128"/>
      </rPr>
      <t>青字：ｖ4-1版</t>
    </r>
    <r>
      <rPr>
        <b/>
        <u/>
        <sz val="12"/>
        <rFont val="メイリオ"/>
        <family val="3"/>
        <charset val="128"/>
      </rPr>
      <t>　黒太字：ｖ3-5版 】　</t>
    </r>
    <rPh sb="7" eb="8">
      <t>ミドリ</t>
    </rPh>
    <rPh sb="8" eb="9">
      <t>ジ</t>
    </rPh>
    <rPh sb="12" eb="13">
      <t>バン</t>
    </rPh>
    <rPh sb="14" eb="16">
      <t>アカジ</t>
    </rPh>
    <rPh sb="23" eb="25">
      <t>アオジ</t>
    </rPh>
    <rPh sb="30" eb="31">
      <t>バン</t>
    </rPh>
    <rPh sb="32" eb="33">
      <t>クロ</t>
    </rPh>
    <rPh sb="33" eb="35">
      <t>フトジ</t>
    </rPh>
    <rPh sb="40" eb="41">
      <t>バン</t>
    </rPh>
    <phoneticPr fontId="5"/>
  </si>
  <si>
    <t>・2022年度より全ての協力業者が、『日建連「労務費見積尊重宣言」』の試行対象となるため、基本的に作成してください。</t>
    <rPh sb="5" eb="7">
      <t>ネンド</t>
    </rPh>
    <rPh sb="9" eb="10">
      <t>スベ</t>
    </rPh>
    <rPh sb="12" eb="14">
      <t>キョウリョク</t>
    </rPh>
    <rPh sb="14" eb="16">
      <t>ギョウシャ</t>
    </rPh>
    <rPh sb="35" eb="37">
      <t>シコウ</t>
    </rPh>
    <rPh sb="37" eb="39">
      <t>タイショウ</t>
    </rPh>
    <rPh sb="45" eb="48">
      <t>キホンテキ</t>
    </rPh>
    <rPh sb="49" eb="51">
      <t>サクセイ</t>
    </rPh>
    <phoneticPr fontId="5"/>
  </si>
  <si>
    <t>4週8閉所 5％</t>
    <phoneticPr fontId="5"/>
  </si>
  <si>
    <t>4週8閉所 5％</t>
    <phoneticPr fontId="4"/>
  </si>
  <si>
    <t>4週8閉所 5％</t>
    <phoneticPr fontId="4"/>
  </si>
  <si>
    <t>鉄筋工</t>
    <rPh sb="0" eb="2">
      <t>テッキン</t>
    </rPh>
    <rPh sb="2" eb="3">
      <t>コウ</t>
    </rPh>
    <phoneticPr fontId="4"/>
  </si>
  <si>
    <t>10. 見積書鑑（サンプル）、見積書鑑(正)、見積書（控）のシートより手形払いを削除。日建連「労務費見積尊重宣言」対象企業として初期設定</t>
    <phoneticPr fontId="4"/>
  </si>
  <si>
    <t>11.保険料率をデフォルト１６．５．％に変更</t>
    <rPh sb="3" eb="6">
      <t>ホケンリョウ</t>
    </rPh>
    <rPh sb="6" eb="7">
      <t>リツ</t>
    </rPh>
    <rPh sb="20" eb="22">
      <t>ヘンコウ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</si>
</sst>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¥&quot;#,##0;[Red]&quot;¥&quot;\-#,##0"/>
    <numFmt numFmtId="176" formatCode="yyyy&quot;年&quot;m&quot;月&quot;d&quot;日&quot;;@"/>
    <numFmt numFmtId="177" formatCode="\A&quot;　　　　　　　&quot;"/>
    <numFmt numFmtId="178" formatCode="yyyy/m/d;@"/>
    <numFmt numFmtId="179" formatCode="@&quot;　　工事事務所&quot;"/>
    <numFmt numFmtId="180" formatCode="#,##0.000;&quot;▲ &quot;#,##0.000"/>
    <numFmt numFmtId="181" formatCode="#,##0.0;&quot;▲ &quot;#,##0.0"/>
    <numFmt numFmtId="182" formatCode="#,##0;&quot;▲ &quot;#,##0"/>
    <numFmt numFmtId="183" formatCode="0.0%"/>
    <numFmt numFmtId="184" formatCode="0&quot;次&quot;"/>
    <numFmt numFmtId="185" formatCode="#,##0.0;[Red]\-#,##0.0"/>
    <numFmt numFmtId="186" formatCode="[$-F800]dddd\,\ mmmm\ dd\,\ yyyy"/>
    <numFmt numFmtId="187" formatCode="&quot;¥&quot;#,##0;[Red]&quot;¥&quot;#,##0"/>
  </numFmts>
  <fonts count="63"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PENTA"/>
      <family val="2"/>
    </font>
    <font>
      <b/>
      <sz val="18"/>
      <name val="ＭＳ Ｐゴシック"/>
      <family val="3"/>
      <charset val="128"/>
    </font>
    <font>
      <sz val="18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PENTA"/>
      <family val="2"/>
    </font>
    <font>
      <b/>
      <sz val="9"/>
      <color indexed="12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name val="MS UI Gothic"/>
      <family val="3"/>
      <charset val="128"/>
    </font>
    <font>
      <b/>
      <sz val="18"/>
      <name val="ＭＳ Ｐ明朝"/>
      <family val="1"/>
      <charset val="128"/>
    </font>
    <font>
      <sz val="9"/>
      <name val="ＭＳ Ｐ明朝"/>
      <family val="1"/>
      <charset val="128"/>
    </font>
    <font>
      <sz val="8.5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u/>
      <sz val="16"/>
      <name val="ＭＳ Ｐ明朝"/>
      <family val="1"/>
      <charset val="128"/>
    </font>
    <font>
      <u/>
      <sz val="16"/>
      <name val="ＭＳ Ｐゴシック"/>
      <family val="3"/>
      <charset val="128"/>
    </font>
    <font>
      <b/>
      <sz val="11"/>
      <color indexed="8"/>
      <name val="メイリオ"/>
      <family val="3"/>
      <charset val="128"/>
    </font>
    <font>
      <sz val="11"/>
      <name val="メイリオ"/>
      <family val="3"/>
      <charset val="128"/>
    </font>
    <font>
      <sz val="10"/>
      <name val="メイリオ"/>
      <family val="3"/>
      <charset val="128"/>
    </font>
    <font>
      <sz val="14"/>
      <color indexed="9"/>
      <name val="メイリオ"/>
      <family val="3"/>
      <charset val="128"/>
    </font>
    <font>
      <sz val="11"/>
      <color indexed="12"/>
      <name val="メイリオ"/>
      <family val="3"/>
      <charset val="128"/>
    </font>
    <font>
      <sz val="18"/>
      <name val="メイリオ"/>
      <family val="3"/>
      <charset val="128"/>
    </font>
    <font>
      <u/>
      <sz val="18"/>
      <name val="メイリオ"/>
      <family val="3"/>
      <charset val="128"/>
    </font>
    <font>
      <sz val="12"/>
      <name val="メイリオ"/>
      <family val="3"/>
      <charset val="128"/>
    </font>
    <font>
      <sz val="12"/>
      <color indexed="10"/>
      <name val="メイリオ"/>
      <family val="3"/>
      <charset val="128"/>
    </font>
    <font>
      <sz val="12"/>
      <color indexed="9"/>
      <name val="メイリオ"/>
      <family val="3"/>
      <charset val="128"/>
    </font>
    <font>
      <u/>
      <sz val="16"/>
      <name val="メイリオ"/>
      <family val="3"/>
      <charset val="128"/>
    </font>
    <font>
      <sz val="11"/>
      <color indexed="10"/>
      <name val="メイリオ"/>
      <family val="3"/>
      <charset val="128"/>
    </font>
    <font>
      <sz val="11"/>
      <color indexed="14"/>
      <name val="メイリオ"/>
      <family val="3"/>
      <charset val="128"/>
    </font>
    <font>
      <sz val="11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u/>
      <sz val="11"/>
      <name val="メイリオ"/>
      <family val="3"/>
      <charset val="128"/>
    </font>
    <font>
      <b/>
      <sz val="1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11"/>
      <color rgb="FF0000CC"/>
      <name val="メイリオ"/>
      <family val="3"/>
      <charset val="128"/>
    </font>
    <font>
      <b/>
      <sz val="11"/>
      <color rgb="FF0000CC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1"/>
      <color rgb="FF0000FF"/>
      <name val="メイリオ"/>
      <family val="3"/>
      <charset val="128"/>
    </font>
    <font>
      <b/>
      <sz val="12"/>
      <name val="メイリオ"/>
      <family val="3"/>
      <charset val="128"/>
    </font>
    <font>
      <b/>
      <u/>
      <sz val="12"/>
      <name val="メイリオ"/>
      <family val="3"/>
      <charset val="128"/>
    </font>
    <font>
      <b/>
      <u/>
      <sz val="12"/>
      <color rgb="FFFF0000"/>
      <name val="メイリオ"/>
      <family val="3"/>
      <charset val="128"/>
    </font>
    <font>
      <b/>
      <u/>
      <sz val="12"/>
      <color rgb="FF0000FF"/>
      <name val="メイリオ"/>
      <family val="3"/>
      <charset val="128"/>
    </font>
    <font>
      <b/>
      <u/>
      <sz val="12"/>
      <color rgb="FF00B050"/>
      <name val="メイリオ"/>
      <family val="3"/>
      <charset val="128"/>
    </font>
    <font>
      <b/>
      <sz val="11"/>
      <color rgb="FF00B050"/>
      <name val="メイリオ"/>
      <family val="3"/>
      <charset val="128"/>
    </font>
    <font>
      <b/>
      <u/>
      <sz val="11"/>
      <color rgb="FF00B050"/>
      <name val="メイリオ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darkGray">
        <fgColor indexed="22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</fills>
  <borders count="1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/>
      <bottom/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</borders>
  <cellStyleXfs count="1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16" fillId="0" borderId="0" applyProtection="0"/>
    <xf numFmtId="0" fontId="2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0" fontId="13" fillId="0" borderId="0">
      <alignment vertical="center"/>
    </xf>
    <xf numFmtId="38" fontId="25" fillId="0" borderId="0" applyFont="0" applyFill="0" applyBorder="0" applyAlignment="0" applyProtection="0"/>
    <xf numFmtId="0" fontId="2" fillId="0" borderId="0"/>
    <xf numFmtId="0" fontId="2" fillId="0" borderId="0"/>
    <xf numFmtId="38" fontId="25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</cellStyleXfs>
  <cellXfs count="1335">
    <xf numFmtId="0" fontId="0" fillId="0" borderId="0" xfId="0">
      <alignment vertical="center"/>
    </xf>
    <xf numFmtId="0" fontId="2" fillId="0" borderId="0" xfId="1"/>
    <xf numFmtId="0" fontId="2" fillId="2" borderId="0" xfId="1" applyFill="1"/>
    <xf numFmtId="0" fontId="9" fillId="0" borderId="0" xfId="1" applyFont="1"/>
    <xf numFmtId="49" fontId="12" fillId="0" borderId="0" xfId="1" applyNumberFormat="1" applyFont="1" applyBorder="1" applyAlignment="1">
      <alignment horizontal="right" vertical="center"/>
    </xf>
    <xf numFmtId="0" fontId="2" fillId="0" borderId="0" xfId="1" applyAlignment="1">
      <alignment shrinkToFit="1"/>
    </xf>
    <xf numFmtId="0" fontId="2" fillId="0" borderId="0" xfId="1" applyBorder="1"/>
    <xf numFmtId="0" fontId="2" fillId="0" borderId="2" xfId="1" applyBorder="1"/>
    <xf numFmtId="0" fontId="15" fillId="0" borderId="0" xfId="1" applyFont="1" applyAlignment="1">
      <alignment horizontal="distributed" vertical="center"/>
    </xf>
    <xf numFmtId="0" fontId="2" fillId="0" borderId="20" xfId="1" applyBorder="1" applyAlignment="1">
      <alignment horizontal="center" vertical="center"/>
    </xf>
    <xf numFmtId="0" fontId="0" fillId="0" borderId="0" xfId="3" applyFont="1" applyFill="1"/>
    <xf numFmtId="0" fontId="0" fillId="0" borderId="0" xfId="3" applyFont="1" applyFill="1" applyBorder="1"/>
    <xf numFmtId="49" fontId="18" fillId="0" borderId="5" xfId="3" applyNumberFormat="1" applyFont="1" applyFill="1" applyBorder="1" applyAlignment="1">
      <alignment vertical="center"/>
    </xf>
    <xf numFmtId="0" fontId="2" fillId="0" borderId="0" xfId="5" applyProtection="1">
      <protection locked="0"/>
    </xf>
    <xf numFmtId="0" fontId="2" fillId="0" borderId="0" xfId="4" applyNumberFormat="1" applyFont="1" applyBorder="1" applyAlignment="1">
      <alignment vertical="center"/>
    </xf>
    <xf numFmtId="0" fontId="2" fillId="0" borderId="0" xfId="4" applyFont="1">
      <alignment vertical="center"/>
    </xf>
    <xf numFmtId="49" fontId="18" fillId="0" borderId="7" xfId="4" applyNumberFormat="1" applyFont="1" applyFill="1" applyBorder="1" applyAlignment="1" applyProtection="1">
      <alignment vertical="center"/>
      <protection locked="0"/>
    </xf>
    <xf numFmtId="49" fontId="17" fillId="0" borderId="2" xfId="4" applyNumberFormat="1" applyFont="1" applyFill="1" applyBorder="1" applyAlignment="1" applyProtection="1">
      <alignment vertical="center"/>
      <protection locked="0"/>
    </xf>
    <xf numFmtId="0" fontId="9" fillId="0" borderId="0" xfId="1" applyFont="1" applyBorder="1" applyAlignment="1">
      <alignment vertical="center"/>
    </xf>
    <xf numFmtId="0" fontId="9" fillId="0" borderId="3" xfId="1" applyFont="1" applyBorder="1" applyAlignment="1">
      <alignment vertical="center"/>
    </xf>
    <xf numFmtId="0" fontId="9" fillId="0" borderId="2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2" fillId="0" borderId="0" xfId="1" applyFill="1"/>
    <xf numFmtId="0" fontId="9" fillId="0" borderId="34" xfId="1" applyFont="1" applyBorder="1"/>
    <xf numFmtId="0" fontId="9" fillId="0" borderId="0" xfId="1" applyFont="1" applyBorder="1"/>
    <xf numFmtId="0" fontId="9" fillId="0" borderId="5" xfId="1" applyFont="1" applyBorder="1" applyAlignment="1">
      <alignment horizontal="left"/>
    </xf>
    <xf numFmtId="0" fontId="9" fillId="0" borderId="4" xfId="1" applyFont="1" applyBorder="1" applyAlignment="1">
      <alignment horizontal="left"/>
    </xf>
    <xf numFmtId="0" fontId="9" fillId="0" borderId="5" xfId="1" applyFont="1" applyBorder="1"/>
    <xf numFmtId="0" fontId="9" fillId="0" borderId="4" xfId="1" applyFont="1" applyBorder="1"/>
    <xf numFmtId="0" fontId="9" fillId="0" borderId="6" xfId="1" applyFont="1" applyBorder="1"/>
    <xf numFmtId="0" fontId="9" fillId="0" borderId="3" xfId="1" applyFont="1" applyBorder="1"/>
    <xf numFmtId="0" fontId="9" fillId="0" borderId="2" xfId="1" applyFont="1" applyBorder="1"/>
    <xf numFmtId="0" fontId="9" fillId="0" borderId="8" xfId="1" applyFont="1" applyBorder="1"/>
    <xf numFmtId="0" fontId="9" fillId="0" borderId="7" xfId="1" applyFont="1" applyBorder="1"/>
    <xf numFmtId="0" fontId="21" fillId="0" borderId="5" xfId="1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9" fontId="2" fillId="2" borderId="0" xfId="1" applyNumberFormat="1" applyFill="1"/>
    <xf numFmtId="9" fontId="2" fillId="2" borderId="0" xfId="1" applyNumberFormat="1" applyFill="1" applyAlignment="1">
      <alignment horizontal="right"/>
    </xf>
    <xf numFmtId="0" fontId="2" fillId="2" borderId="0" xfId="1" applyFill="1" applyAlignment="1">
      <alignment horizontal="center"/>
    </xf>
    <xf numFmtId="0" fontId="13" fillId="2" borderId="0" xfId="7" applyFill="1" applyAlignment="1"/>
    <xf numFmtId="0" fontId="2" fillId="2" borderId="0" xfId="1" applyFill="1" applyAlignment="1">
      <alignment wrapText="1"/>
    </xf>
    <xf numFmtId="0" fontId="9" fillId="2" borderId="0" xfId="1" applyFont="1" applyFill="1"/>
    <xf numFmtId="0" fontId="9" fillId="0" borderId="0" xfId="9" applyFont="1" applyAlignment="1" applyProtection="1">
      <alignment vertical="center"/>
      <protection locked="0"/>
    </xf>
    <xf numFmtId="0" fontId="9" fillId="0" borderId="2" xfId="9" applyNumberFormat="1" applyFont="1" applyBorder="1" applyAlignment="1" applyProtection="1">
      <alignment horizontal="left"/>
    </xf>
    <xf numFmtId="0" fontId="9" fillId="0" borderId="2" xfId="9" applyNumberFormat="1" applyFont="1" applyBorder="1" applyAlignment="1" applyProtection="1"/>
    <xf numFmtId="0" fontId="9" fillId="0" borderId="0" xfId="8" applyNumberFormat="1" applyFont="1" applyAlignment="1" applyProtection="1">
      <alignment horizontal="center"/>
    </xf>
    <xf numFmtId="0" fontId="9" fillId="0" borderId="0" xfId="8" applyNumberFormat="1" applyFont="1" applyBorder="1" applyAlignment="1" applyProtection="1">
      <alignment horizontal="center"/>
    </xf>
    <xf numFmtId="0" fontId="9" fillId="0" borderId="0" xfId="9" applyFont="1" applyProtection="1">
      <protection locked="0"/>
    </xf>
    <xf numFmtId="0" fontId="9" fillId="0" borderId="0" xfId="9" applyNumberFormat="1" applyFont="1" applyAlignment="1" applyProtection="1"/>
    <xf numFmtId="0" fontId="9" fillId="0" borderId="0" xfId="9" applyNumberFormat="1" applyFont="1" applyAlignment="1" applyProtection="1">
      <alignment horizontal="center"/>
    </xf>
    <xf numFmtId="0" fontId="13" fillId="0" borderId="0" xfId="9" applyFont="1" applyProtection="1">
      <protection locked="0"/>
    </xf>
    <xf numFmtId="0" fontId="13" fillId="3" borderId="71" xfId="8" applyNumberFormat="1" applyFont="1" applyFill="1" applyBorder="1" applyAlignment="1" applyProtection="1">
      <alignment horizontal="center" vertical="center"/>
    </xf>
    <xf numFmtId="0" fontId="13" fillId="3" borderId="72" xfId="8" applyNumberFormat="1" applyFont="1" applyFill="1" applyBorder="1" applyAlignment="1" applyProtection="1">
      <alignment horizontal="center" vertical="center"/>
    </xf>
    <xf numFmtId="0" fontId="13" fillId="3" borderId="73" xfId="8" applyNumberFormat="1" applyFont="1" applyFill="1" applyBorder="1" applyAlignment="1" applyProtection="1">
      <alignment horizontal="center" vertical="center"/>
    </xf>
    <xf numFmtId="0" fontId="9" fillId="0" borderId="51" xfId="9" applyFont="1" applyBorder="1" applyAlignment="1" applyProtection="1">
      <alignment horizontal="center" shrinkToFit="1"/>
      <protection locked="0"/>
    </xf>
    <xf numFmtId="0" fontId="9" fillId="0" borderId="39" xfId="9" applyFont="1" applyBorder="1" applyAlignment="1" applyProtection="1">
      <alignment horizontal="center" shrinkToFit="1"/>
      <protection locked="0"/>
    </xf>
    <xf numFmtId="49" fontId="9" fillId="0" borderId="39" xfId="9" applyNumberFormat="1" applyFont="1" applyBorder="1" applyAlignment="1" applyProtection="1">
      <alignment horizontal="left" shrinkToFit="1"/>
      <protection locked="0"/>
    </xf>
    <xf numFmtId="0" fontId="9" fillId="0" borderId="74" xfId="9" applyFont="1" applyBorder="1" applyAlignment="1" applyProtection="1">
      <alignment horizontal="center" shrinkToFit="1"/>
      <protection locked="0"/>
    </xf>
    <xf numFmtId="180" fontId="9" fillId="0" borderId="75" xfId="11" applyNumberFormat="1" applyFont="1" applyFill="1" applyBorder="1" applyAlignment="1" applyProtection="1">
      <alignment shrinkToFit="1"/>
      <protection locked="0"/>
    </xf>
    <xf numFmtId="181" fontId="9" fillId="0" borderId="76" xfId="11" applyNumberFormat="1" applyFont="1" applyFill="1" applyBorder="1" applyAlignment="1" applyProtection="1">
      <alignment shrinkToFit="1"/>
      <protection locked="0"/>
    </xf>
    <xf numFmtId="182" fontId="9" fillId="0" borderId="77" xfId="11" applyNumberFormat="1" applyFont="1" applyFill="1" applyBorder="1" applyAlignment="1" applyProtection="1">
      <alignment shrinkToFit="1"/>
      <protection locked="0"/>
    </xf>
    <xf numFmtId="0" fontId="9" fillId="0" borderId="35" xfId="9" applyFont="1" applyBorder="1" applyAlignment="1" applyProtection="1">
      <alignment horizontal="center" shrinkToFit="1"/>
      <protection locked="0"/>
    </xf>
    <xf numFmtId="0" fontId="9" fillId="0" borderId="78" xfId="9" applyFont="1" applyBorder="1" applyAlignment="1" applyProtection="1">
      <alignment horizontal="center" shrinkToFit="1"/>
      <protection locked="0"/>
    </xf>
    <xf numFmtId="49" fontId="9" fillId="0" borderId="78" xfId="9" applyNumberFormat="1" applyFont="1" applyBorder="1" applyAlignment="1" applyProtection="1">
      <alignment horizontal="left" shrinkToFit="1"/>
      <protection locked="0"/>
    </xf>
    <xf numFmtId="0" fontId="9" fillId="0" borderId="80" xfId="9" applyFont="1" applyBorder="1" applyAlignment="1" applyProtection="1">
      <alignment horizontal="center" shrinkToFit="1"/>
      <protection locked="0"/>
    </xf>
    <xf numFmtId="180" fontId="9" fillId="0" borderId="81" xfId="11" applyNumberFormat="1" applyFont="1" applyFill="1" applyBorder="1" applyAlignment="1" applyProtection="1">
      <alignment shrinkToFit="1"/>
      <protection locked="0"/>
    </xf>
    <xf numFmtId="181" fontId="9" fillId="0" borderId="82" xfId="11" applyNumberFormat="1" applyFont="1" applyFill="1" applyBorder="1" applyAlignment="1" applyProtection="1">
      <alignment shrinkToFit="1"/>
      <protection locked="0"/>
    </xf>
    <xf numFmtId="182" fontId="9" fillId="0" borderId="83" xfId="11" applyNumberFormat="1" applyFont="1" applyFill="1" applyBorder="1" applyAlignment="1" applyProtection="1">
      <alignment shrinkToFit="1"/>
      <protection locked="0"/>
    </xf>
    <xf numFmtId="0" fontId="9" fillId="0" borderId="49" xfId="9" applyFont="1" applyBorder="1" applyAlignment="1" applyProtection="1">
      <alignment horizontal="center"/>
      <protection locked="0"/>
    </xf>
    <xf numFmtId="0" fontId="9" fillId="0" borderId="61" xfId="9" applyFont="1" applyBorder="1" applyAlignment="1" applyProtection="1">
      <protection locked="0"/>
    </xf>
    <xf numFmtId="49" fontId="9" fillId="0" borderId="61" xfId="9" applyNumberFormat="1" applyFont="1" applyBorder="1" applyAlignment="1" applyProtection="1">
      <alignment horizontal="left" shrinkToFit="1"/>
      <protection locked="0"/>
    </xf>
    <xf numFmtId="0" fontId="9" fillId="0" borderId="85" xfId="9" applyFont="1" applyBorder="1" applyAlignment="1" applyProtection="1">
      <alignment horizontal="center" shrinkToFit="1"/>
      <protection locked="0"/>
    </xf>
    <xf numFmtId="180" fontId="9" fillId="0" borderId="86" xfId="11" applyNumberFormat="1" applyFont="1" applyFill="1" applyBorder="1" applyAlignment="1" applyProtection="1">
      <alignment shrinkToFit="1"/>
      <protection locked="0"/>
    </xf>
    <xf numFmtId="181" fontId="9" fillId="0" borderId="87" xfId="11" applyNumberFormat="1" applyFont="1" applyFill="1" applyBorder="1" applyAlignment="1" applyProtection="1">
      <alignment shrinkToFit="1"/>
      <protection locked="0"/>
    </xf>
    <xf numFmtId="182" fontId="9" fillId="0" borderId="88" xfId="11" applyNumberFormat="1" applyFont="1" applyFill="1" applyBorder="1" applyAlignment="1" applyProtection="1">
      <alignment shrinkToFit="1"/>
      <protection locked="0"/>
    </xf>
    <xf numFmtId="49" fontId="9" fillId="0" borderId="92" xfId="9" applyNumberFormat="1" applyFont="1" applyBorder="1" applyAlignment="1" applyProtection="1">
      <alignment shrinkToFit="1"/>
      <protection locked="0"/>
    </xf>
    <xf numFmtId="0" fontId="9" fillId="0" borderId="93" xfId="9" applyFont="1" applyBorder="1" applyAlignment="1" applyProtection="1">
      <alignment horizontal="center" shrinkToFit="1"/>
      <protection locked="0"/>
    </xf>
    <xf numFmtId="180" fontId="9" fillId="0" borderId="94" xfId="11" applyNumberFormat="1" applyFont="1" applyFill="1" applyBorder="1" applyAlignment="1" applyProtection="1">
      <alignment shrinkToFit="1"/>
      <protection locked="0"/>
    </xf>
    <xf numFmtId="181" fontId="9" fillId="0" borderId="95" xfId="11" applyNumberFormat="1" applyFont="1" applyFill="1" applyBorder="1" applyAlignment="1" applyProtection="1">
      <alignment shrinkToFit="1"/>
      <protection locked="0"/>
    </xf>
    <xf numFmtId="182" fontId="9" fillId="0" borderId="96" xfId="11" applyNumberFormat="1" applyFont="1" applyFill="1" applyBorder="1" applyAlignment="1" applyProtection="1">
      <alignment shrinkToFit="1"/>
      <protection locked="0"/>
    </xf>
    <xf numFmtId="182" fontId="9" fillId="0" borderId="96" xfId="11" applyNumberFormat="1" applyFont="1" applyBorder="1" applyAlignment="1" applyProtection="1">
      <alignment shrinkToFit="1"/>
      <protection locked="0"/>
    </xf>
    <xf numFmtId="0" fontId="9" fillId="0" borderId="5" xfId="9" applyFont="1" applyBorder="1" applyAlignment="1" applyProtection="1">
      <alignment horizontal="center"/>
      <protection locked="0"/>
    </xf>
    <xf numFmtId="0" fontId="9" fillId="0" borderId="5" xfId="9" applyFont="1" applyBorder="1" applyProtection="1">
      <protection locked="0"/>
    </xf>
    <xf numFmtId="180" fontId="9" fillId="0" borderId="5" xfId="8" applyNumberFormat="1" applyFont="1" applyFill="1" applyBorder="1" applyAlignment="1" applyProtection="1">
      <alignment shrinkToFit="1"/>
      <protection locked="0"/>
    </xf>
    <xf numFmtId="181" fontId="9" fillId="0" borderId="5" xfId="8" applyNumberFormat="1" applyFont="1" applyFill="1" applyBorder="1" applyAlignment="1" applyProtection="1">
      <alignment shrinkToFit="1"/>
      <protection locked="0"/>
    </xf>
    <xf numFmtId="38" fontId="9" fillId="0" borderId="5" xfId="8" applyFont="1" applyFill="1" applyBorder="1" applyAlignment="1" applyProtection="1">
      <alignment shrinkToFit="1"/>
      <protection locked="0"/>
    </xf>
    <xf numFmtId="182" fontId="9" fillId="0" borderId="5" xfId="8" applyNumberFormat="1" applyFont="1" applyFill="1" applyBorder="1" applyAlignment="1" applyProtection="1">
      <alignment shrinkToFit="1"/>
      <protection locked="0"/>
    </xf>
    <xf numFmtId="3" fontId="9" fillId="0" borderId="5" xfId="8" applyNumberFormat="1" applyFont="1" applyFill="1" applyBorder="1" applyAlignment="1" applyProtection="1">
      <alignment shrinkToFit="1"/>
      <protection locked="0"/>
    </xf>
    <xf numFmtId="3" fontId="9" fillId="0" borderId="5" xfId="8" applyNumberFormat="1" applyFont="1" applyFill="1" applyBorder="1" applyAlignment="1" applyProtection="1">
      <alignment horizontal="center" shrinkToFit="1"/>
      <protection locked="0"/>
    </xf>
    <xf numFmtId="0" fontId="9" fillId="0" borderId="0" xfId="9" applyFont="1" applyBorder="1" applyProtection="1">
      <protection locked="0"/>
    </xf>
    <xf numFmtId="0" fontId="9" fillId="0" borderId="0" xfId="9" applyFont="1" applyBorder="1" applyAlignment="1" applyProtection="1">
      <alignment horizontal="center"/>
      <protection locked="0"/>
    </xf>
    <xf numFmtId="181" fontId="9" fillId="0" borderId="0" xfId="8" applyNumberFormat="1" applyFont="1" applyFill="1" applyBorder="1" applyAlignment="1" applyProtection="1">
      <alignment horizontal="center" shrinkToFit="1"/>
      <protection locked="0"/>
    </xf>
    <xf numFmtId="182" fontId="9" fillId="0" borderId="0" xfId="8" applyNumberFormat="1" applyFont="1" applyFill="1" applyBorder="1" applyAlignment="1" applyProtection="1">
      <alignment horizontal="center" shrinkToFit="1"/>
      <protection locked="0"/>
    </xf>
    <xf numFmtId="38" fontId="9" fillId="0" borderId="0" xfId="8" applyFont="1" applyFill="1" applyBorder="1" applyAlignment="1" applyProtection="1">
      <alignment horizontal="center" shrinkToFit="1"/>
      <protection locked="0"/>
    </xf>
    <xf numFmtId="0" fontId="30" fillId="0" borderId="0" xfId="10" applyFont="1" applyBorder="1" applyAlignment="1" applyProtection="1">
      <protection locked="0"/>
    </xf>
    <xf numFmtId="0" fontId="9" fillId="0" borderId="0" xfId="9" applyFont="1" applyAlignment="1" applyProtection="1">
      <alignment horizontal="center"/>
      <protection locked="0"/>
    </xf>
    <xf numFmtId="181" fontId="9" fillId="0" borderId="0" xfId="8" applyNumberFormat="1" applyFont="1" applyAlignment="1" applyProtection="1">
      <alignment horizontal="center"/>
      <protection locked="0"/>
    </xf>
    <xf numFmtId="182" fontId="9" fillId="0" borderId="0" xfId="8" applyNumberFormat="1" applyFont="1" applyAlignment="1" applyProtection="1">
      <alignment horizontal="center"/>
      <protection locked="0"/>
    </xf>
    <xf numFmtId="38" fontId="9" fillId="0" borderId="0" xfId="8" applyFont="1" applyAlignment="1" applyProtection="1">
      <alignment horizontal="center"/>
      <protection locked="0"/>
    </xf>
    <xf numFmtId="0" fontId="13" fillId="0" borderId="0" xfId="7" applyFont="1" applyAlignment="1">
      <alignment vertical="center" shrinkToFit="1"/>
    </xf>
    <xf numFmtId="0" fontId="13" fillId="0" borderId="0" xfId="7" applyFont="1" applyAlignment="1">
      <alignment horizontal="center" vertical="center" shrinkToFit="1"/>
    </xf>
    <xf numFmtId="181" fontId="0" fillId="0" borderId="0" xfId="2" applyNumberFormat="1" applyFont="1" applyAlignment="1">
      <alignment horizontal="center" vertical="center"/>
    </xf>
    <xf numFmtId="182" fontId="0" fillId="0" borderId="0" xfId="2" applyNumberFormat="1" applyFont="1" applyAlignment="1">
      <alignment horizontal="center" vertical="center"/>
    </xf>
    <xf numFmtId="0" fontId="13" fillId="0" borderId="0" xfId="7" applyFont="1" applyAlignment="1"/>
    <xf numFmtId="0" fontId="9" fillId="0" borderId="2" xfId="7" applyFont="1" applyBorder="1" applyAlignment="1">
      <alignment horizontal="left" vertical="center" shrinkToFit="1"/>
    </xf>
    <xf numFmtId="38" fontId="0" fillId="0" borderId="0" xfId="2" applyFont="1" applyAlignment="1">
      <alignment horizontal="center" vertical="center" shrinkToFit="1"/>
    </xf>
    <xf numFmtId="181" fontId="9" fillId="0" borderId="0" xfId="2" applyNumberFormat="1" applyFont="1" applyBorder="1" applyAlignment="1">
      <alignment horizontal="center" vertical="center"/>
    </xf>
    <xf numFmtId="182" fontId="0" fillId="0" borderId="0" xfId="2" applyNumberFormat="1" applyFont="1" applyBorder="1" applyAlignment="1">
      <alignment horizontal="center" vertical="center"/>
    </xf>
    <xf numFmtId="181" fontId="0" fillId="0" borderId="0" xfId="2" applyNumberFormat="1" applyFont="1" applyAlignment="1">
      <alignment horizontal="center" vertical="center" shrinkToFit="1"/>
    </xf>
    <xf numFmtId="182" fontId="0" fillId="0" borderId="0" xfId="2" applyNumberFormat="1" applyFont="1" applyAlignment="1">
      <alignment horizontal="center" vertical="center" shrinkToFit="1"/>
    </xf>
    <xf numFmtId="0" fontId="9" fillId="4" borderId="18" xfId="7" applyFont="1" applyFill="1" applyBorder="1" applyAlignment="1">
      <alignment horizontal="center" vertical="center"/>
    </xf>
    <xf numFmtId="0" fontId="9" fillId="4" borderId="55" xfId="7" applyFont="1" applyFill="1" applyBorder="1" applyAlignment="1">
      <alignment horizontal="center" vertical="center"/>
    </xf>
    <xf numFmtId="183" fontId="29" fillId="4" borderId="28" xfId="6" applyNumberFormat="1" applyFont="1" applyFill="1" applyBorder="1" applyAlignment="1">
      <alignment vertical="center"/>
    </xf>
    <xf numFmtId="184" fontId="9" fillId="0" borderId="35" xfId="7" applyNumberFormat="1" applyFont="1" applyBorder="1" applyAlignment="1">
      <alignment horizontal="center" vertical="center" shrinkToFit="1"/>
    </xf>
    <xf numFmtId="0" fontId="9" fillId="0" borderId="80" xfId="7" applyFont="1" applyBorder="1" applyAlignment="1">
      <alignment horizontal="left" vertical="center" shrinkToFit="1"/>
    </xf>
    <xf numFmtId="0" fontId="9" fillId="0" borderId="36" xfId="7" applyFont="1" applyBorder="1" applyAlignment="1">
      <alignment horizontal="center" vertical="center" shrinkToFit="1"/>
    </xf>
    <xf numFmtId="181" fontId="9" fillId="0" borderId="35" xfId="2" applyNumberFormat="1" applyFont="1" applyBorder="1" applyAlignment="1">
      <alignment vertical="center" shrinkToFit="1"/>
    </xf>
    <xf numFmtId="182" fontId="9" fillId="0" borderId="80" xfId="2" applyNumberFormat="1" applyFont="1" applyBorder="1" applyAlignment="1">
      <alignment vertical="center" shrinkToFit="1"/>
    </xf>
    <xf numFmtId="38" fontId="9" fillId="0" borderId="80" xfId="2" applyFont="1" applyBorder="1" applyAlignment="1">
      <alignment vertical="center" shrinkToFit="1"/>
    </xf>
    <xf numFmtId="185" fontId="9" fillId="0" borderId="80" xfId="2" applyNumberFormat="1" applyFont="1" applyBorder="1" applyAlignment="1">
      <alignment vertical="center" shrinkToFit="1"/>
    </xf>
    <xf numFmtId="0" fontId="9" fillId="0" borderId="0" xfId="7" applyFont="1" applyAlignment="1"/>
    <xf numFmtId="0" fontId="9" fillId="0" borderId="74" xfId="7" applyFont="1" applyBorder="1" applyAlignment="1">
      <alignment horizontal="left" vertical="center" shrinkToFit="1"/>
    </xf>
    <xf numFmtId="0" fontId="9" fillId="0" borderId="37" xfId="7" applyFont="1" applyBorder="1" applyAlignment="1">
      <alignment horizontal="center" vertical="center" shrinkToFit="1"/>
    </xf>
    <xf numFmtId="0" fontId="9" fillId="0" borderId="85" xfId="7" applyFont="1" applyBorder="1" applyAlignment="1">
      <alignment horizontal="left" vertical="center" shrinkToFit="1"/>
    </xf>
    <xf numFmtId="0" fontId="9" fillId="0" borderId="50" xfId="7" applyFont="1" applyBorder="1" applyAlignment="1">
      <alignment horizontal="center" vertical="center" shrinkToFit="1"/>
    </xf>
    <xf numFmtId="184" fontId="9" fillId="0" borderId="99" xfId="7" applyNumberFormat="1" applyFont="1" applyBorder="1" applyAlignment="1">
      <alignment horizontal="center" vertical="center" shrinkToFit="1"/>
    </xf>
    <xf numFmtId="0" fontId="9" fillId="0" borderId="99" xfId="7" applyFont="1" applyBorder="1" applyAlignment="1">
      <alignment horizontal="left" vertical="center" shrinkToFit="1"/>
    </xf>
    <xf numFmtId="0" fontId="9" fillId="0" borderId="53" xfId="7" applyFont="1" applyBorder="1" applyAlignment="1">
      <alignment horizontal="center" vertical="center" shrinkToFit="1"/>
    </xf>
    <xf numFmtId="182" fontId="9" fillId="0" borderId="99" xfId="2" applyNumberFormat="1" applyFont="1" applyBorder="1" applyAlignment="1">
      <alignment vertical="center" shrinkToFit="1"/>
    </xf>
    <xf numFmtId="38" fontId="9" fillId="0" borderId="99" xfId="2" applyFont="1" applyBorder="1" applyAlignment="1">
      <alignment vertical="center" shrinkToFit="1"/>
    </xf>
    <xf numFmtId="185" fontId="9" fillId="0" borderId="99" xfId="2" applyNumberFormat="1" applyFont="1" applyBorder="1" applyAlignment="1">
      <alignment vertical="center" shrinkToFit="1"/>
    </xf>
    <xf numFmtId="0" fontId="9" fillId="4" borderId="7" xfId="7" applyFont="1" applyFill="1" applyBorder="1" applyAlignment="1">
      <alignment horizontal="center" vertical="center" shrinkToFit="1"/>
    </xf>
    <xf numFmtId="0" fontId="9" fillId="4" borderId="28" xfId="7" applyFont="1" applyFill="1" applyBorder="1" applyAlignment="1">
      <alignment horizontal="center" vertical="center" shrinkToFit="1"/>
    </xf>
    <xf numFmtId="0" fontId="9" fillId="4" borderId="28" xfId="7" applyFont="1" applyFill="1" applyBorder="1" applyAlignment="1">
      <alignment horizontal="left" vertical="center" shrinkToFit="1"/>
    </xf>
    <xf numFmtId="0" fontId="9" fillId="4" borderId="2" xfId="7" applyFont="1" applyFill="1" applyBorder="1" applyAlignment="1">
      <alignment horizontal="center" vertical="center" shrinkToFit="1"/>
    </xf>
    <xf numFmtId="181" fontId="9" fillId="4" borderId="19" xfId="2" applyNumberFormat="1" applyFont="1" applyFill="1" applyBorder="1" applyAlignment="1">
      <alignment horizontal="center" vertical="center" shrinkToFit="1"/>
    </xf>
    <xf numFmtId="181" fontId="9" fillId="4" borderId="18" xfId="2" applyNumberFormat="1" applyFont="1" applyFill="1" applyBorder="1" applyAlignment="1">
      <alignment horizontal="center" vertical="center" shrinkToFit="1"/>
    </xf>
    <xf numFmtId="38" fontId="9" fillId="4" borderId="28" xfId="2" applyFont="1" applyFill="1" applyBorder="1" applyAlignment="1">
      <alignment vertical="center" shrinkToFit="1"/>
    </xf>
    <xf numFmtId="38" fontId="9" fillId="4" borderId="7" xfId="2" applyFont="1" applyFill="1" applyBorder="1" applyAlignment="1">
      <alignment vertical="center" shrinkToFit="1"/>
    </xf>
    <xf numFmtId="182" fontId="9" fillId="4" borderId="7" xfId="2" applyNumberFormat="1" applyFont="1" applyFill="1" applyBorder="1" applyAlignment="1">
      <alignment horizontal="center" vertical="center" shrinkToFit="1"/>
    </xf>
    <xf numFmtId="182" fontId="9" fillId="4" borderId="28" xfId="2" applyNumberFormat="1" applyFont="1" applyFill="1" applyBorder="1" applyAlignment="1">
      <alignment horizontal="center" vertical="center" shrinkToFit="1"/>
    </xf>
    <xf numFmtId="38" fontId="9" fillId="4" borderId="2" xfId="2" applyFont="1" applyFill="1" applyBorder="1" applyAlignment="1">
      <alignment vertical="center" shrinkToFit="1"/>
    </xf>
    <xf numFmtId="0" fontId="13" fillId="0" borderId="0" xfId="7" applyFont="1" applyAlignment="1">
      <alignment vertical="center"/>
    </xf>
    <xf numFmtId="0" fontId="13" fillId="0" borderId="0" xfId="7" applyFont="1" applyAlignment="1">
      <alignment horizontal="center" vertical="center"/>
    </xf>
    <xf numFmtId="38" fontId="0" fillId="0" borderId="0" xfId="2" applyFont="1" applyAlignment="1">
      <alignment horizontal="center" vertical="center"/>
    </xf>
    <xf numFmtId="0" fontId="13" fillId="0" borderId="0" xfId="7" applyFont="1" applyAlignment="1">
      <alignment horizontal="center"/>
    </xf>
    <xf numFmtId="181" fontId="0" fillId="0" borderId="0" xfId="2" applyNumberFormat="1" applyFont="1" applyAlignment="1">
      <alignment horizontal="center"/>
    </xf>
    <xf numFmtId="182" fontId="0" fillId="0" borderId="0" xfId="2" applyNumberFormat="1" applyFont="1" applyAlignment="1">
      <alignment horizontal="center"/>
    </xf>
    <xf numFmtId="38" fontId="0" fillId="0" borderId="0" xfId="2" applyFont="1" applyAlignment="1">
      <alignment horizontal="center"/>
    </xf>
    <xf numFmtId="0" fontId="2" fillId="0" borderId="0" xfId="12" applyAlignment="1">
      <alignment vertical="center"/>
    </xf>
    <xf numFmtId="0" fontId="2" fillId="0" borderId="0" xfId="12"/>
    <xf numFmtId="182" fontId="32" fillId="0" borderId="0" xfId="2" applyNumberFormat="1" applyFont="1" applyBorder="1" applyAlignment="1">
      <alignment horizontal="centerContinuous" vertical="center"/>
    </xf>
    <xf numFmtId="182" fontId="32" fillId="0" borderId="0" xfId="2" applyNumberFormat="1" applyFont="1" applyBorder="1" applyAlignment="1">
      <alignment horizontal="center" vertical="center"/>
    </xf>
    <xf numFmtId="0" fontId="13" fillId="0" borderId="0" xfId="7" applyAlignment="1"/>
    <xf numFmtId="0" fontId="9" fillId="0" borderId="2" xfId="12" applyFont="1" applyBorder="1" applyAlignment="1">
      <alignment horizontal="left" vertical="center"/>
    </xf>
    <xf numFmtId="38" fontId="2" fillId="0" borderId="2" xfId="12" applyNumberFormat="1" applyBorder="1" applyAlignment="1">
      <alignment horizontal="left" vertical="center"/>
    </xf>
    <xf numFmtId="0" fontId="33" fillId="0" borderId="0" xfId="7" applyFont="1" applyAlignment="1"/>
    <xf numFmtId="181" fontId="9" fillId="5" borderId="19" xfId="2" applyNumberFormat="1" applyFont="1" applyFill="1" applyBorder="1" applyAlignment="1">
      <alignment horizontal="centerContinuous" vertical="center"/>
    </xf>
    <xf numFmtId="181" fontId="9" fillId="5" borderId="20" xfId="2" applyNumberFormat="1" applyFont="1" applyFill="1" applyBorder="1" applyAlignment="1">
      <alignment horizontal="centerContinuous" vertical="center"/>
    </xf>
    <xf numFmtId="181" fontId="9" fillId="5" borderId="29" xfId="2" applyNumberFormat="1" applyFont="1" applyFill="1" applyBorder="1" applyAlignment="1">
      <alignment horizontal="centerContinuous" vertical="center"/>
    </xf>
    <xf numFmtId="0" fontId="13" fillId="0" borderId="0" xfId="12" applyFont="1"/>
    <xf numFmtId="0" fontId="34" fillId="6" borderId="100" xfId="7" applyFont="1" applyFill="1" applyBorder="1" applyAlignment="1">
      <alignment horizontal="centerContinuous" wrapText="1"/>
    </xf>
    <xf numFmtId="0" fontId="34" fillId="6" borderId="101" xfId="7" applyFont="1" applyFill="1" applyBorder="1" applyAlignment="1">
      <alignment horizontal="centerContinuous" wrapText="1"/>
    </xf>
    <xf numFmtId="0" fontId="34" fillId="6" borderId="102" xfId="7" applyFont="1" applyFill="1" applyBorder="1" applyAlignment="1">
      <alignment horizontal="centerContinuous" wrapText="1"/>
    </xf>
    <xf numFmtId="0" fontId="9" fillId="5" borderId="55" xfId="12" applyFont="1" applyFill="1" applyBorder="1" applyAlignment="1">
      <alignment horizontal="center" vertical="center" shrinkToFit="1"/>
    </xf>
    <xf numFmtId="0" fontId="35" fillId="6" borderId="103" xfId="7" applyFont="1" applyFill="1" applyBorder="1" applyAlignment="1"/>
    <xf numFmtId="0" fontId="35" fillId="6" borderId="0" xfId="7" applyFont="1" applyFill="1" applyBorder="1" applyAlignment="1"/>
    <xf numFmtId="0" fontId="13" fillId="0" borderId="0" xfId="12" applyFont="1" applyBorder="1"/>
    <xf numFmtId="0" fontId="13" fillId="0" borderId="104" xfId="12" applyFont="1" applyBorder="1"/>
    <xf numFmtId="183" fontId="29" fillId="5" borderId="28" xfId="6" applyNumberFormat="1" applyFont="1" applyFill="1" applyBorder="1" applyAlignment="1">
      <alignment vertical="center"/>
    </xf>
    <xf numFmtId="184" fontId="9" fillId="0" borderId="35" xfId="12" applyNumberFormat="1" applyFont="1" applyBorder="1" applyAlignment="1">
      <alignment horizontal="center" vertical="center"/>
    </xf>
    <xf numFmtId="0" fontId="9" fillId="0" borderId="80" xfId="12" applyFont="1" applyBorder="1" applyAlignment="1">
      <alignment horizontal="left" vertical="center"/>
    </xf>
    <xf numFmtId="0" fontId="9" fillId="0" borderId="36" xfId="12" applyFont="1" applyBorder="1" applyAlignment="1">
      <alignment horizontal="center" vertical="center"/>
    </xf>
    <xf numFmtId="181" fontId="9" fillId="0" borderId="35" xfId="13" applyNumberFormat="1" applyFont="1" applyBorder="1" applyAlignment="1">
      <alignment vertical="center"/>
    </xf>
    <xf numFmtId="182" fontId="9" fillId="0" borderId="80" xfId="13" applyNumberFormat="1" applyFont="1" applyBorder="1" applyAlignment="1">
      <alignment vertical="center"/>
    </xf>
    <xf numFmtId="38" fontId="9" fillId="0" borderId="80" xfId="13" applyFont="1" applyBorder="1" applyAlignment="1">
      <alignment vertical="center"/>
    </xf>
    <xf numFmtId="0" fontId="9" fillId="0" borderId="0" xfId="12" applyFont="1" applyAlignment="1">
      <alignment horizontal="center"/>
    </xf>
    <xf numFmtId="0" fontId="34" fillId="6" borderId="103" xfId="7" applyFont="1" applyFill="1" applyBorder="1" applyAlignment="1"/>
    <xf numFmtId="0" fontId="34" fillId="6" borderId="0" xfId="7" applyFont="1" applyFill="1" applyBorder="1" applyAlignment="1"/>
    <xf numFmtId="0" fontId="9" fillId="0" borderId="0" xfId="12" applyFont="1" applyBorder="1"/>
    <xf numFmtId="0" fontId="9" fillId="0" borderId="104" xfId="12" applyFont="1" applyBorder="1"/>
    <xf numFmtId="0" fontId="9" fillId="0" borderId="0" xfId="12" applyFont="1"/>
    <xf numFmtId="0" fontId="9" fillId="0" borderId="74" xfId="12" applyFont="1" applyBorder="1" applyAlignment="1">
      <alignment horizontal="left" vertical="center"/>
    </xf>
    <xf numFmtId="0" fontId="9" fillId="0" borderId="37" xfId="12" applyFont="1" applyBorder="1" applyAlignment="1">
      <alignment horizontal="center" vertical="center"/>
    </xf>
    <xf numFmtId="181" fontId="9" fillId="0" borderId="35" xfId="2" applyNumberFormat="1" applyFont="1" applyBorder="1" applyAlignment="1">
      <alignment vertical="center"/>
    </xf>
    <xf numFmtId="182" fontId="9" fillId="0" borderId="80" xfId="2" applyNumberFormat="1" applyFont="1" applyBorder="1" applyAlignment="1">
      <alignment vertical="center"/>
    </xf>
    <xf numFmtId="38" fontId="9" fillId="0" borderId="80" xfId="2" applyFont="1" applyBorder="1" applyAlignment="1">
      <alignment vertical="center"/>
    </xf>
    <xf numFmtId="184" fontId="9" fillId="0" borderId="99" xfId="12" applyNumberFormat="1" applyFont="1" applyBorder="1" applyAlignment="1">
      <alignment horizontal="center" vertical="center"/>
    </xf>
    <xf numFmtId="0" fontId="9" fillId="0" borderId="99" xfId="12" applyFont="1" applyBorder="1" applyAlignment="1">
      <alignment horizontal="left" vertical="center"/>
    </xf>
    <xf numFmtId="0" fontId="9" fillId="0" borderId="53" xfId="12" applyFont="1" applyBorder="1" applyAlignment="1">
      <alignment horizontal="center" vertical="center"/>
    </xf>
    <xf numFmtId="181" fontId="9" fillId="0" borderId="52" xfId="2" applyNumberFormat="1" applyFont="1" applyBorder="1" applyAlignment="1">
      <alignment vertical="center"/>
    </xf>
    <xf numFmtId="182" fontId="9" fillId="0" borderId="99" xfId="2" applyNumberFormat="1" applyFont="1" applyBorder="1" applyAlignment="1">
      <alignment vertical="center"/>
    </xf>
    <xf numFmtId="38" fontId="9" fillId="0" borderId="99" xfId="2" applyFont="1" applyBorder="1" applyAlignment="1">
      <alignment vertical="center"/>
    </xf>
    <xf numFmtId="38" fontId="9" fillId="0" borderId="99" xfId="13" applyFont="1" applyBorder="1" applyAlignment="1">
      <alignment vertical="center"/>
    </xf>
    <xf numFmtId="0" fontId="9" fillId="5" borderId="19" xfId="12" applyFont="1" applyFill="1" applyBorder="1" applyAlignment="1">
      <alignment horizontal="centerContinuous" vertical="center"/>
    </xf>
    <xf numFmtId="0" fontId="9" fillId="5" borderId="20" xfId="12" applyFont="1" applyFill="1" applyBorder="1" applyAlignment="1">
      <alignment horizontal="centerContinuous" vertical="center"/>
    </xf>
    <xf numFmtId="0" fontId="9" fillId="5" borderId="29" xfId="12" applyFont="1" applyFill="1" applyBorder="1" applyAlignment="1">
      <alignment horizontal="centerContinuous" vertical="center"/>
    </xf>
    <xf numFmtId="0" fontId="9" fillId="5" borderId="2" xfId="12" applyFont="1" applyFill="1" applyBorder="1" applyAlignment="1">
      <alignment horizontal="center" vertical="center"/>
    </xf>
    <xf numFmtId="181" fontId="9" fillId="5" borderId="7" xfId="2" applyNumberFormat="1" applyFont="1" applyFill="1" applyBorder="1" applyAlignment="1">
      <alignment horizontal="center" vertical="center"/>
    </xf>
    <xf numFmtId="181" fontId="9" fillId="5" borderId="28" xfId="2" applyNumberFormat="1" applyFont="1" applyFill="1" applyBorder="1" applyAlignment="1">
      <alignment horizontal="center" vertical="center"/>
    </xf>
    <xf numFmtId="38" fontId="9" fillId="5" borderId="28" xfId="2" applyFont="1" applyFill="1" applyBorder="1" applyAlignment="1">
      <alignment vertical="center"/>
    </xf>
    <xf numFmtId="38" fontId="9" fillId="5" borderId="7" xfId="2" applyFont="1" applyFill="1" applyBorder="1" applyAlignment="1">
      <alignment vertical="center"/>
    </xf>
    <xf numFmtId="181" fontId="9" fillId="5" borderId="19" xfId="2" applyNumberFormat="1" applyFont="1" applyFill="1" applyBorder="1" applyAlignment="1">
      <alignment horizontal="center" vertical="center"/>
    </xf>
    <xf numFmtId="181" fontId="9" fillId="5" borderId="18" xfId="2" applyNumberFormat="1" applyFont="1" applyFill="1" applyBorder="1" applyAlignment="1">
      <alignment horizontal="center" vertical="center"/>
    </xf>
    <xf numFmtId="38" fontId="34" fillId="6" borderId="103" xfId="2" applyFont="1" applyFill="1" applyBorder="1" applyAlignment="1">
      <alignment horizontal="centerContinuous" vertical="center"/>
    </xf>
    <xf numFmtId="38" fontId="34" fillId="6" borderId="0" xfId="2" applyFont="1" applyFill="1" applyBorder="1" applyAlignment="1">
      <alignment horizontal="centerContinuous" vertical="center"/>
    </xf>
    <xf numFmtId="38" fontId="34" fillId="6" borderId="104" xfId="2" applyFont="1" applyFill="1" applyBorder="1" applyAlignment="1">
      <alignment horizontal="centerContinuous" vertical="center"/>
    </xf>
    <xf numFmtId="0" fontId="9" fillId="7" borderId="18" xfId="12" applyFont="1" applyFill="1" applyBorder="1" applyAlignment="1">
      <alignment horizontal="center" vertical="center" shrinkToFit="1"/>
    </xf>
    <xf numFmtId="181" fontId="9" fillId="7" borderId="18" xfId="2" applyNumberFormat="1" applyFont="1" applyFill="1" applyBorder="1" applyAlignment="1">
      <alignment horizontal="center" vertical="center" shrinkToFit="1"/>
    </xf>
    <xf numFmtId="181" fontId="9" fillId="7" borderId="18" xfId="2" applyNumberFormat="1" applyFont="1" applyFill="1" applyBorder="1" applyAlignment="1">
      <alignment horizontal="centerContinuous" vertical="center"/>
    </xf>
    <xf numFmtId="38" fontId="35" fillId="6" borderId="103" xfId="2" applyFont="1" applyFill="1" applyBorder="1" applyAlignment="1">
      <alignment horizontal="centerContinuous" vertical="center"/>
    </xf>
    <xf numFmtId="38" fontId="35" fillId="6" borderId="0" xfId="2" applyFont="1" applyFill="1" applyBorder="1" applyAlignment="1">
      <alignment horizontal="centerContinuous" vertical="center"/>
    </xf>
    <xf numFmtId="38" fontId="35" fillId="6" borderId="104" xfId="2" applyFont="1" applyFill="1" applyBorder="1" applyAlignment="1">
      <alignment horizontal="centerContinuous" vertical="center"/>
    </xf>
    <xf numFmtId="185" fontId="9" fillId="0" borderId="80" xfId="2" applyNumberFormat="1" applyFont="1" applyBorder="1" applyAlignment="1">
      <alignment vertical="center"/>
    </xf>
    <xf numFmtId="38" fontId="9" fillId="0" borderId="80" xfId="2" applyNumberFormat="1" applyFont="1" applyBorder="1" applyAlignment="1">
      <alignment vertical="center"/>
    </xf>
    <xf numFmtId="38" fontId="9" fillId="0" borderId="35" xfId="13" applyNumberFormat="1" applyFont="1" applyBorder="1" applyAlignment="1">
      <alignment vertical="center"/>
    </xf>
    <xf numFmtId="181" fontId="9" fillId="0" borderId="80" xfId="2" applyNumberFormat="1" applyFont="1" applyBorder="1" applyAlignment="1">
      <alignment vertical="center"/>
    </xf>
    <xf numFmtId="38" fontId="9" fillId="0" borderId="46" xfId="13" applyFont="1" applyBorder="1" applyAlignment="1">
      <alignment horizontal="centerContinuous" vertical="center"/>
    </xf>
    <xf numFmtId="38" fontId="9" fillId="0" borderId="30" xfId="13" applyFont="1" applyBorder="1" applyAlignment="1">
      <alignment horizontal="centerContinuous" vertical="center"/>
    </xf>
    <xf numFmtId="38" fontId="9" fillId="0" borderId="33" xfId="13" applyFont="1" applyBorder="1" applyAlignment="1">
      <alignment horizontal="centerContinuous" vertical="center"/>
    </xf>
    <xf numFmtId="38" fontId="34" fillId="6" borderId="103" xfId="2" applyFont="1" applyFill="1" applyBorder="1" applyAlignment="1">
      <alignment vertical="center"/>
    </xf>
    <xf numFmtId="38" fontId="34" fillId="6" borderId="0" xfId="2" applyFont="1" applyFill="1" applyBorder="1" applyAlignment="1">
      <alignment vertical="center"/>
    </xf>
    <xf numFmtId="38" fontId="9" fillId="0" borderId="51" xfId="13" applyFont="1" applyBorder="1" applyAlignment="1">
      <alignment vertical="center"/>
    </xf>
    <xf numFmtId="38" fontId="9" fillId="0" borderId="37" xfId="13" applyFont="1" applyBorder="1" applyAlignment="1">
      <alignment vertical="center"/>
    </xf>
    <xf numFmtId="38" fontId="9" fillId="0" borderId="40" xfId="13" applyFont="1" applyBorder="1" applyAlignment="1">
      <alignment vertical="center"/>
    </xf>
    <xf numFmtId="184" fontId="9" fillId="0" borderId="52" xfId="12" applyNumberFormat="1" applyFont="1" applyBorder="1" applyAlignment="1">
      <alignment horizontal="center" vertical="center"/>
    </xf>
    <xf numFmtId="0" fontId="9" fillId="0" borderId="99" xfId="12" applyFont="1" applyBorder="1" applyAlignment="1">
      <alignment horizontal="center" vertical="center"/>
    </xf>
    <xf numFmtId="185" fontId="9" fillId="0" borderId="99" xfId="2" applyNumberFormat="1" applyFont="1" applyBorder="1" applyAlignment="1">
      <alignment vertical="center"/>
    </xf>
    <xf numFmtId="38" fontId="9" fillId="0" borderId="99" xfId="2" applyNumberFormat="1" applyFont="1" applyBorder="1" applyAlignment="1">
      <alignment vertical="center"/>
    </xf>
    <xf numFmtId="38" fontId="9" fillId="0" borderId="52" xfId="13" applyNumberFormat="1" applyFont="1" applyBorder="1" applyAlignment="1">
      <alignment vertical="center"/>
    </xf>
    <xf numFmtId="181" fontId="9" fillId="0" borderId="99" xfId="2" applyNumberFormat="1" applyFont="1" applyBorder="1" applyAlignment="1">
      <alignment vertical="center"/>
    </xf>
    <xf numFmtId="38" fontId="9" fillId="0" borderId="52" xfId="13" applyFont="1" applyBorder="1" applyAlignment="1">
      <alignment vertical="center"/>
    </xf>
    <xf numFmtId="38" fontId="9" fillId="0" borderId="53" xfId="13" applyFont="1" applyBorder="1" applyAlignment="1">
      <alignment vertical="center"/>
    </xf>
    <xf numFmtId="38" fontId="9" fillId="0" borderId="54" xfId="13" applyFont="1" applyBorder="1" applyAlignment="1">
      <alignment vertical="center"/>
    </xf>
    <xf numFmtId="0" fontId="35" fillId="0" borderId="103" xfId="7" applyFont="1" applyBorder="1" applyAlignment="1">
      <alignment horizontal="centerContinuous" vertical="center"/>
    </xf>
    <xf numFmtId="0" fontId="35" fillId="0" borderId="0" xfId="7" applyFont="1" applyBorder="1" applyAlignment="1">
      <alignment horizontal="centerContinuous" vertical="center"/>
    </xf>
    <xf numFmtId="0" fontId="35" fillId="0" borderId="104" xfId="7" applyFont="1" applyBorder="1" applyAlignment="1">
      <alignment horizontal="centerContinuous" vertical="center"/>
    </xf>
    <xf numFmtId="0" fontId="9" fillId="7" borderId="19" xfId="12" applyFont="1" applyFill="1" applyBorder="1" applyAlignment="1">
      <alignment horizontal="centerContinuous" vertical="center"/>
    </xf>
    <xf numFmtId="0" fontId="9" fillId="7" borderId="20" xfId="12" applyFont="1" applyFill="1" applyBorder="1" applyAlignment="1">
      <alignment horizontal="centerContinuous" vertical="center"/>
    </xf>
    <xf numFmtId="0" fontId="9" fillId="7" borderId="29" xfId="12" applyFont="1" applyFill="1" applyBorder="1" applyAlignment="1">
      <alignment horizontal="centerContinuous" vertical="center"/>
    </xf>
    <xf numFmtId="0" fontId="9" fillId="7" borderId="2" xfId="12" applyFont="1" applyFill="1" applyBorder="1" applyAlignment="1">
      <alignment horizontal="center" vertical="center"/>
    </xf>
    <xf numFmtId="38" fontId="9" fillId="7" borderId="28" xfId="2" applyFont="1" applyFill="1" applyBorder="1" applyAlignment="1">
      <alignment vertical="center"/>
    </xf>
    <xf numFmtId="38" fontId="9" fillId="7" borderId="7" xfId="2" applyNumberFormat="1" applyFont="1" applyFill="1" applyBorder="1" applyAlignment="1">
      <alignment vertical="center"/>
    </xf>
    <xf numFmtId="181" fontId="9" fillId="7" borderId="28" xfId="2" applyNumberFormat="1" applyFont="1" applyFill="1" applyBorder="1" applyAlignment="1">
      <alignment horizontal="center" vertical="center"/>
    </xf>
    <xf numFmtId="38" fontId="9" fillId="7" borderId="7" xfId="2" applyFont="1" applyFill="1" applyBorder="1" applyAlignment="1">
      <alignment vertical="center"/>
    </xf>
    <xf numFmtId="38" fontId="9" fillId="7" borderId="19" xfId="2" applyFont="1" applyFill="1" applyBorder="1" applyAlignment="1">
      <alignment vertical="center"/>
    </xf>
    <xf numFmtId="38" fontId="9" fillId="7" borderId="20" xfId="2" applyFont="1" applyFill="1" applyBorder="1" applyAlignment="1">
      <alignment vertical="center"/>
    </xf>
    <xf numFmtId="38" fontId="9" fillId="7" borderId="29" xfId="2" applyFont="1" applyFill="1" applyBorder="1" applyAlignment="1">
      <alignment vertical="center"/>
    </xf>
    <xf numFmtId="0" fontId="35" fillId="0" borderId="103" xfId="7" applyFont="1" applyBorder="1" applyAlignment="1"/>
    <xf numFmtId="0" fontId="35" fillId="0" borderId="0" xfId="7" applyFont="1" applyBorder="1" applyAlignment="1"/>
    <xf numFmtId="0" fontId="2" fillId="0" borderId="0" xfId="12" applyAlignment="1">
      <alignment horizontal="center" vertical="center"/>
    </xf>
    <xf numFmtId="0" fontId="2" fillId="0" borderId="0" xfId="12" applyAlignment="1">
      <alignment horizontal="center"/>
    </xf>
    <xf numFmtId="0" fontId="2" fillId="0" borderId="104" xfId="12" applyBorder="1"/>
    <xf numFmtId="0" fontId="2" fillId="0" borderId="0" xfId="12" applyBorder="1"/>
    <xf numFmtId="0" fontId="13" fillId="0" borderId="103" xfId="7" applyBorder="1" applyAlignment="1"/>
    <xf numFmtId="0" fontId="13" fillId="0" borderId="0" xfId="7" applyBorder="1" applyAlignment="1"/>
    <xf numFmtId="0" fontId="13" fillId="0" borderId="105" xfId="7" applyBorder="1" applyAlignment="1"/>
    <xf numFmtId="0" fontId="13" fillId="0" borderId="106" xfId="7" applyBorder="1" applyAlignment="1"/>
    <xf numFmtId="0" fontId="2" fillId="0" borderId="106" xfId="12" applyBorder="1"/>
    <xf numFmtId="0" fontId="2" fillId="0" borderId="107" xfId="12" applyBorder="1"/>
    <xf numFmtId="0" fontId="36" fillId="6" borderId="0" xfId="1" applyFont="1" applyFill="1" applyAlignment="1">
      <alignment horizontal="center" vertical="center"/>
    </xf>
    <xf numFmtId="182" fontId="37" fillId="0" borderId="0" xfId="2" applyNumberFormat="1" applyFont="1" applyFill="1" applyBorder="1" applyAlignment="1">
      <alignment horizontal="left" vertical="center" wrapText="1"/>
    </xf>
    <xf numFmtId="182" fontId="38" fillId="0" borderId="0" xfId="2" applyNumberFormat="1" applyFont="1" applyBorder="1" applyAlignment="1">
      <alignment horizontal="left" vertical="center" indent="3"/>
    </xf>
    <xf numFmtId="182" fontId="38" fillId="0" borderId="0" xfId="2" applyNumberFormat="1" applyFont="1" applyBorder="1" applyAlignment="1">
      <alignment horizontal="right" vertical="center" indent="3"/>
    </xf>
    <xf numFmtId="0" fontId="34" fillId="0" borderId="2" xfId="1" applyFont="1" applyBorder="1" applyAlignment="1">
      <alignment horizontal="left" vertical="center"/>
    </xf>
    <xf numFmtId="182" fontId="34" fillId="0" borderId="0" xfId="2" applyNumberFormat="1" applyFont="1" applyAlignment="1">
      <alignment horizontal="center" vertical="center"/>
    </xf>
    <xf numFmtId="38" fontId="34" fillId="0" borderId="0" xfId="2" applyFont="1" applyAlignment="1">
      <alignment horizontal="center" vertical="center"/>
    </xf>
    <xf numFmtId="181" fontId="34" fillId="0" borderId="0" xfId="2" applyNumberFormat="1" applyFont="1" applyAlignment="1">
      <alignment horizontal="center" vertical="center"/>
    </xf>
    <xf numFmtId="0" fontId="34" fillId="0" borderId="0" xfId="1" applyFont="1" applyAlignment="1">
      <alignment vertical="center"/>
    </xf>
    <xf numFmtId="0" fontId="13" fillId="0" borderId="0" xfId="1" applyFont="1"/>
    <xf numFmtId="181" fontId="34" fillId="4" borderId="71" xfId="2" applyNumberFormat="1" applyFont="1" applyFill="1" applyBorder="1" applyAlignment="1">
      <alignment horizontal="center" vertical="center"/>
    </xf>
    <xf numFmtId="182" fontId="34" fillId="4" borderId="72" xfId="2" applyNumberFormat="1" applyFont="1" applyFill="1" applyBorder="1" applyAlignment="1">
      <alignment horizontal="center" vertical="center"/>
    </xf>
    <xf numFmtId="38" fontId="34" fillId="4" borderId="73" xfId="2" applyFont="1" applyFill="1" applyBorder="1" applyAlignment="1">
      <alignment horizontal="center" vertical="center"/>
    </xf>
    <xf numFmtId="181" fontId="34" fillId="4" borderId="67" xfId="2" applyNumberFormat="1" applyFont="1" applyFill="1" applyBorder="1" applyAlignment="1">
      <alignment horizontal="center" vertical="center"/>
    </xf>
    <xf numFmtId="182" fontId="34" fillId="4" borderId="70" xfId="2" applyNumberFormat="1" applyFont="1" applyFill="1" applyBorder="1" applyAlignment="1">
      <alignment horizontal="center" vertical="center"/>
    </xf>
    <xf numFmtId="182" fontId="34" fillId="4" borderId="73" xfId="2" applyNumberFormat="1" applyFont="1" applyFill="1" applyBorder="1" applyAlignment="1">
      <alignment horizontal="center" vertical="center"/>
    </xf>
    <xf numFmtId="0" fontId="40" fillId="0" borderId="80" xfId="1" applyFont="1" applyBorder="1" applyAlignment="1">
      <alignment horizontal="left" vertical="center"/>
    </xf>
    <xf numFmtId="0" fontId="34" fillId="6" borderId="98" xfId="1" applyFont="1" applyFill="1" applyBorder="1" applyAlignment="1">
      <alignment vertical="center" textRotation="255"/>
    </xf>
    <xf numFmtId="181" fontId="40" fillId="0" borderId="81" xfId="2" applyNumberFormat="1" applyFont="1" applyBorder="1" applyAlignment="1">
      <alignment vertical="center"/>
    </xf>
    <xf numFmtId="182" fontId="40" fillId="0" borderId="82" xfId="2" applyNumberFormat="1" applyFont="1" applyBorder="1" applyAlignment="1">
      <alignment vertical="center"/>
    </xf>
    <xf numFmtId="38" fontId="40" fillId="0" borderId="83" xfId="2" applyFont="1" applyBorder="1" applyAlignment="1">
      <alignment vertical="center"/>
    </xf>
    <xf numFmtId="181" fontId="40" fillId="0" borderId="79" xfId="2" applyNumberFormat="1" applyFont="1" applyBorder="1" applyAlignment="1">
      <alignment vertical="center"/>
    </xf>
    <xf numFmtId="38" fontId="40" fillId="0" borderId="78" xfId="2" applyFont="1" applyBorder="1" applyAlignment="1">
      <alignment vertical="center"/>
    </xf>
    <xf numFmtId="3" fontId="40" fillId="0" borderId="83" xfId="2" applyNumberFormat="1" applyFont="1" applyBorder="1" applyAlignment="1">
      <alignment vertical="center"/>
    </xf>
    <xf numFmtId="0" fontId="40" fillId="0" borderId="74" xfId="1" applyFont="1" applyBorder="1" applyAlignment="1">
      <alignment horizontal="left" vertical="center"/>
    </xf>
    <xf numFmtId="0" fontId="40" fillId="0" borderId="36" xfId="1" applyFont="1" applyBorder="1" applyAlignment="1">
      <alignment horizontal="center" vertical="center"/>
    </xf>
    <xf numFmtId="181" fontId="40" fillId="0" borderId="75" xfId="2" applyNumberFormat="1" applyFont="1" applyBorder="1" applyAlignment="1">
      <alignment vertical="center"/>
    </xf>
    <xf numFmtId="182" fontId="40" fillId="0" borderId="76" xfId="2" applyNumberFormat="1" applyFont="1" applyBorder="1" applyAlignment="1">
      <alignment vertical="center"/>
    </xf>
    <xf numFmtId="38" fontId="40" fillId="0" borderId="77" xfId="2" applyFont="1" applyBorder="1" applyAlignment="1">
      <alignment vertical="center"/>
    </xf>
    <xf numFmtId="181" fontId="40" fillId="0" borderId="38" xfId="2" applyNumberFormat="1" applyFont="1" applyBorder="1" applyAlignment="1">
      <alignment vertical="center"/>
    </xf>
    <xf numFmtId="38" fontId="40" fillId="0" borderId="39" xfId="2" applyFont="1" applyBorder="1" applyAlignment="1">
      <alignment vertical="center"/>
    </xf>
    <xf numFmtId="3" fontId="40" fillId="0" borderId="77" xfId="2" applyNumberFormat="1" applyFont="1" applyBorder="1" applyAlignment="1">
      <alignment vertical="center"/>
    </xf>
    <xf numFmtId="0" fontId="40" fillId="0" borderId="37" xfId="1" applyFont="1" applyBorder="1" applyAlignment="1">
      <alignment horizontal="center" vertical="center"/>
    </xf>
    <xf numFmtId="0" fontId="40" fillId="0" borderId="51" xfId="1" applyFont="1" applyBorder="1" applyAlignment="1">
      <alignment horizontal="left" vertical="center"/>
    </xf>
    <xf numFmtId="0" fontId="40" fillId="0" borderId="37" xfId="1" applyFont="1" applyBorder="1" applyAlignment="1">
      <alignment horizontal="left" vertical="center"/>
    </xf>
    <xf numFmtId="0" fontId="40" fillId="0" borderId="99" xfId="1" applyFont="1" applyBorder="1" applyAlignment="1">
      <alignment horizontal="left" vertical="center"/>
    </xf>
    <xf numFmtId="0" fontId="40" fillId="0" borderId="53" xfId="1" applyFont="1" applyBorder="1" applyAlignment="1">
      <alignment horizontal="center" vertical="center"/>
    </xf>
    <xf numFmtId="181" fontId="40" fillId="0" borderId="71" xfId="2" applyNumberFormat="1" applyFont="1" applyBorder="1" applyAlignment="1">
      <alignment vertical="center"/>
    </xf>
    <xf numFmtId="182" fontId="40" fillId="0" borderId="72" xfId="2" applyNumberFormat="1" applyFont="1" applyBorder="1" applyAlignment="1">
      <alignment vertical="center"/>
    </xf>
    <xf numFmtId="38" fontId="40" fillId="0" borderId="73" xfId="2" applyFont="1" applyBorder="1" applyAlignment="1">
      <alignment vertical="center"/>
    </xf>
    <xf numFmtId="181" fontId="40" fillId="0" borderId="67" xfId="2" applyNumberFormat="1" applyFont="1" applyBorder="1" applyAlignment="1">
      <alignment vertical="center"/>
    </xf>
    <xf numFmtId="38" fontId="40" fillId="0" borderId="70" xfId="2" applyFont="1" applyBorder="1" applyAlignment="1">
      <alignment vertical="center"/>
    </xf>
    <xf numFmtId="3" fontId="40" fillId="0" borderId="73" xfId="2" applyNumberFormat="1" applyFont="1" applyBorder="1" applyAlignment="1">
      <alignment vertical="center"/>
    </xf>
    <xf numFmtId="0" fontId="40" fillId="4" borderId="28" xfId="1" applyFont="1" applyFill="1" applyBorder="1" applyAlignment="1">
      <alignment horizontal="left" vertical="center"/>
    </xf>
    <xf numFmtId="0" fontId="40" fillId="4" borderId="2" xfId="1" applyFont="1" applyFill="1" applyBorder="1" applyAlignment="1">
      <alignment horizontal="center" vertical="center"/>
    </xf>
    <xf numFmtId="181" fontId="40" fillId="4" borderId="69" xfId="2" applyNumberFormat="1" applyFont="1" applyFill="1" applyBorder="1" applyAlignment="1">
      <alignment vertical="center"/>
    </xf>
    <xf numFmtId="182" fontId="40" fillId="4" borderId="111" xfId="2" applyNumberFormat="1" applyFont="1" applyFill="1" applyBorder="1" applyAlignment="1">
      <alignment vertical="center"/>
    </xf>
    <xf numFmtId="38" fontId="40" fillId="4" borderId="112" xfId="2" applyFont="1" applyFill="1" applyBorder="1" applyAlignment="1">
      <alignment vertical="center"/>
    </xf>
    <xf numFmtId="181" fontId="40" fillId="4" borderId="66" xfId="2" applyNumberFormat="1" applyFont="1" applyFill="1" applyBorder="1" applyAlignment="1">
      <alignment vertical="center"/>
    </xf>
    <xf numFmtId="38" fontId="40" fillId="4" borderId="41" xfId="2" applyFont="1" applyFill="1" applyBorder="1" applyAlignment="1">
      <alignment vertical="center"/>
    </xf>
    <xf numFmtId="3" fontId="40" fillId="4" borderId="112" xfId="2" applyNumberFormat="1" applyFont="1" applyFill="1" applyBorder="1" applyAlignment="1">
      <alignment vertical="center"/>
    </xf>
    <xf numFmtId="0" fontId="40" fillId="6" borderId="74" xfId="1" applyFont="1" applyFill="1" applyBorder="1" applyAlignment="1">
      <alignment horizontal="left" vertical="center"/>
    </xf>
    <xf numFmtId="0" fontId="40" fillId="6" borderId="37" xfId="1" applyFont="1" applyFill="1" applyBorder="1" applyAlignment="1">
      <alignment horizontal="center" vertical="center"/>
    </xf>
    <xf numFmtId="181" fontId="40" fillId="6" borderId="75" xfId="2" applyNumberFormat="1" applyFont="1" applyFill="1" applyBorder="1" applyAlignment="1">
      <alignment vertical="center"/>
    </xf>
    <xf numFmtId="182" fontId="40" fillId="6" borderId="76" xfId="2" applyNumberFormat="1" applyFont="1" applyFill="1" applyBorder="1" applyAlignment="1">
      <alignment vertical="center"/>
    </xf>
    <xf numFmtId="38" fontId="40" fillId="6" borderId="77" xfId="2" applyFont="1" applyFill="1" applyBorder="1" applyAlignment="1">
      <alignment vertical="center"/>
    </xf>
    <xf numFmtId="181" fontId="40" fillId="6" borderId="38" xfId="2" applyNumberFormat="1" applyFont="1" applyFill="1" applyBorder="1" applyAlignment="1">
      <alignment vertical="center"/>
    </xf>
    <xf numFmtId="38" fontId="40" fillId="6" borderId="39" xfId="2" applyFont="1" applyFill="1" applyBorder="1" applyAlignment="1">
      <alignment vertical="center"/>
    </xf>
    <xf numFmtId="3" fontId="40" fillId="6" borderId="77" xfId="2" applyNumberFormat="1" applyFont="1" applyFill="1" applyBorder="1" applyAlignment="1">
      <alignment vertical="center"/>
    </xf>
    <xf numFmtId="0" fontId="41" fillId="2" borderId="74" xfId="1" applyFont="1" applyFill="1" applyBorder="1" applyAlignment="1">
      <alignment horizontal="left" vertical="center"/>
    </xf>
    <xf numFmtId="0" fontId="41" fillId="2" borderId="37" xfId="1" applyFont="1" applyFill="1" applyBorder="1" applyAlignment="1">
      <alignment horizontal="center" vertical="center"/>
    </xf>
    <xf numFmtId="181" fontId="41" fillId="2" borderId="75" xfId="2" applyNumberFormat="1" applyFont="1" applyFill="1" applyBorder="1" applyAlignment="1">
      <alignment vertical="center"/>
    </xf>
    <xf numFmtId="182" fontId="41" fillId="2" borderId="76" xfId="2" applyNumberFormat="1" applyFont="1" applyFill="1" applyBorder="1" applyAlignment="1">
      <alignment vertical="center"/>
    </xf>
    <xf numFmtId="38" fontId="41" fillId="2" borderId="77" xfId="2" applyFont="1" applyFill="1" applyBorder="1" applyAlignment="1">
      <alignment vertical="center"/>
    </xf>
    <xf numFmtId="3" fontId="41" fillId="2" borderId="77" xfId="2" applyNumberFormat="1" applyFont="1" applyFill="1" applyBorder="1" applyAlignment="1">
      <alignment vertical="center"/>
    </xf>
    <xf numFmtId="0" fontId="40" fillId="0" borderId="74" xfId="1" applyFont="1" applyFill="1" applyBorder="1" applyAlignment="1">
      <alignment horizontal="left" vertical="center"/>
    </xf>
    <xf numFmtId="0" fontId="40" fillId="0" borderId="37" xfId="1" applyFont="1" applyFill="1" applyBorder="1" applyAlignment="1">
      <alignment horizontal="center" vertical="center"/>
    </xf>
    <xf numFmtId="181" fontId="40" fillId="0" borderId="75" xfId="2" applyNumberFormat="1" applyFont="1" applyFill="1" applyBorder="1" applyAlignment="1">
      <alignment vertical="center"/>
    </xf>
    <xf numFmtId="182" fontId="40" fillId="0" borderId="76" xfId="2" applyNumberFormat="1" applyFont="1" applyFill="1" applyBorder="1" applyAlignment="1">
      <alignment vertical="center"/>
    </xf>
    <xf numFmtId="38" fontId="40" fillId="0" borderId="77" xfId="2" applyFont="1" applyFill="1" applyBorder="1" applyAlignment="1">
      <alignment vertical="center"/>
    </xf>
    <xf numFmtId="181" fontId="40" fillId="0" borderId="38" xfId="2" applyNumberFormat="1" applyFont="1" applyFill="1" applyBorder="1" applyAlignment="1">
      <alignment vertical="center"/>
    </xf>
    <xf numFmtId="38" fontId="40" fillId="0" borderId="39" xfId="2" applyFont="1" applyFill="1" applyBorder="1" applyAlignment="1">
      <alignment vertical="center"/>
    </xf>
    <xf numFmtId="3" fontId="40" fillId="0" borderId="77" xfId="2" applyNumberFormat="1" applyFont="1" applyFill="1" applyBorder="1" applyAlignment="1">
      <alignment vertical="center"/>
    </xf>
    <xf numFmtId="182" fontId="40" fillId="0" borderId="70" xfId="2" applyNumberFormat="1" applyFont="1" applyBorder="1" applyAlignment="1">
      <alignment vertical="center"/>
    </xf>
    <xf numFmtId="0" fontId="40" fillId="4" borderId="28" xfId="1" applyFont="1" applyFill="1" applyBorder="1" applyAlignment="1">
      <alignment vertical="center"/>
    </xf>
    <xf numFmtId="182" fontId="40" fillId="4" borderId="41" xfId="2" applyNumberFormat="1" applyFont="1" applyFill="1" applyBorder="1" applyAlignment="1">
      <alignment vertical="center"/>
    </xf>
    <xf numFmtId="0" fontId="34" fillId="0" borderId="0" xfId="1" applyFont="1" applyAlignment="1">
      <alignment horizontal="center" vertical="center"/>
    </xf>
    <xf numFmtId="0" fontId="2" fillId="0" borderId="0" xfId="1" applyAlignment="1">
      <alignment horizontal="center"/>
    </xf>
    <xf numFmtId="0" fontId="42" fillId="0" borderId="0" xfId="1" applyFont="1" applyFill="1" applyBorder="1" applyAlignment="1">
      <alignment horizontal="center" vertical="center"/>
    </xf>
    <xf numFmtId="182" fontId="34" fillId="6" borderId="0" xfId="2" applyNumberFormat="1" applyFont="1" applyFill="1" applyAlignment="1">
      <alignment horizontal="center"/>
    </xf>
    <xf numFmtId="182" fontId="43" fillId="6" borderId="0" xfId="2" applyNumberFormat="1" applyFont="1" applyFill="1" applyBorder="1" applyAlignment="1">
      <alignment horizontal="center" vertical="center" shrinkToFit="1"/>
    </xf>
    <xf numFmtId="0" fontId="2" fillId="6" borderId="0" xfId="1" applyFill="1"/>
    <xf numFmtId="0" fontId="13" fillId="6" borderId="0" xfId="1" applyFont="1" applyFill="1"/>
    <xf numFmtId="0" fontId="34" fillId="0" borderId="2" xfId="1" applyFont="1" applyBorder="1" applyAlignment="1">
      <alignment horizontal="left" vertical="center" shrinkToFit="1"/>
    </xf>
    <xf numFmtId="38" fontId="34" fillId="0" borderId="0" xfId="2" applyFont="1" applyAlignment="1">
      <alignment horizontal="center" vertical="center" shrinkToFit="1"/>
    </xf>
    <xf numFmtId="0" fontId="34" fillId="0" borderId="0" xfId="1" applyFont="1" applyAlignment="1">
      <alignment vertical="center" shrinkToFit="1"/>
    </xf>
    <xf numFmtId="181" fontId="34" fillId="0" borderId="0" xfId="2" applyNumberFormat="1" applyFont="1" applyAlignment="1">
      <alignment horizontal="center" vertical="center" shrinkToFit="1"/>
    </xf>
    <xf numFmtId="182" fontId="34" fillId="0" borderId="0" xfId="2" applyNumberFormat="1" applyFont="1" applyAlignment="1">
      <alignment horizontal="center" vertical="center" shrinkToFit="1"/>
    </xf>
    <xf numFmtId="0" fontId="34" fillId="4" borderId="18" xfId="1" applyFont="1" applyFill="1" applyBorder="1" applyAlignment="1">
      <alignment horizontal="center" vertical="center"/>
    </xf>
    <xf numFmtId="0" fontId="34" fillId="4" borderId="55" xfId="1" applyFont="1" applyFill="1" applyBorder="1" applyAlignment="1">
      <alignment horizontal="center" vertical="center"/>
    </xf>
    <xf numFmtId="183" fontId="44" fillId="4" borderId="28" xfId="6" applyNumberFormat="1" applyFont="1" applyFill="1" applyBorder="1" applyAlignment="1">
      <alignment vertical="center"/>
    </xf>
    <xf numFmtId="183" fontId="44" fillId="8" borderId="28" xfId="6" applyNumberFormat="1" applyFont="1" applyFill="1" applyBorder="1" applyAlignment="1">
      <alignment vertical="center"/>
    </xf>
    <xf numFmtId="184" fontId="34" fillId="0" borderId="35" xfId="1" applyNumberFormat="1" applyFont="1" applyBorder="1" applyAlignment="1">
      <alignment horizontal="center" vertical="center" shrinkToFit="1"/>
    </xf>
    <xf numFmtId="0" fontId="34" fillId="0" borderId="80" xfId="1" applyFont="1" applyBorder="1" applyAlignment="1">
      <alignment horizontal="left" vertical="center" shrinkToFit="1"/>
    </xf>
    <xf numFmtId="0" fontId="44" fillId="7" borderId="36" xfId="1" applyFont="1" applyFill="1" applyBorder="1" applyAlignment="1">
      <alignment horizontal="center" vertical="center" shrinkToFit="1"/>
    </xf>
    <xf numFmtId="181" fontId="44" fillId="0" borderId="35" xfId="2" applyNumberFormat="1" applyFont="1" applyBorder="1" applyAlignment="1">
      <alignment vertical="center" shrinkToFit="1"/>
    </xf>
    <xf numFmtId="182" fontId="34" fillId="0" borderId="80" xfId="2" applyNumberFormat="1" applyFont="1" applyBorder="1" applyAlignment="1">
      <alignment vertical="center" shrinkToFit="1"/>
    </xf>
    <xf numFmtId="38" fontId="34" fillId="0" borderId="80" xfId="2" applyFont="1" applyBorder="1" applyAlignment="1">
      <alignment vertical="center" shrinkToFit="1"/>
    </xf>
    <xf numFmtId="185" fontId="34" fillId="0" borderId="80" xfId="2" applyNumberFormat="1" applyFont="1" applyBorder="1" applyAlignment="1">
      <alignment vertical="center" shrinkToFit="1"/>
    </xf>
    <xf numFmtId="0" fontId="34" fillId="0" borderId="74" xfId="1" applyFont="1" applyBorder="1" applyAlignment="1">
      <alignment horizontal="left" vertical="center" shrinkToFit="1"/>
    </xf>
    <xf numFmtId="0" fontId="44" fillId="7" borderId="37" xfId="1" applyFont="1" applyFill="1" applyBorder="1" applyAlignment="1">
      <alignment horizontal="center" vertical="center" shrinkToFit="1"/>
    </xf>
    <xf numFmtId="185" fontId="34" fillId="7" borderId="80" xfId="2" applyNumberFormat="1" applyFont="1" applyFill="1" applyBorder="1" applyAlignment="1">
      <alignment vertical="center" shrinkToFit="1"/>
    </xf>
    <xf numFmtId="0" fontId="34" fillId="0" borderId="37" xfId="1" applyFont="1" applyBorder="1" applyAlignment="1">
      <alignment horizontal="center" vertical="center" shrinkToFit="1"/>
    </xf>
    <xf numFmtId="181" fontId="34" fillId="0" borderId="35" xfId="2" applyNumberFormat="1" applyFont="1" applyBorder="1" applyAlignment="1">
      <alignment vertical="center" shrinkToFit="1"/>
    </xf>
    <xf numFmtId="184" fontId="34" fillId="0" borderId="99" xfId="1" applyNumberFormat="1" applyFont="1" applyBorder="1" applyAlignment="1">
      <alignment horizontal="center" vertical="center" shrinkToFit="1"/>
    </xf>
    <xf numFmtId="0" fontId="34" fillId="0" borderId="99" xfId="1" applyFont="1" applyBorder="1" applyAlignment="1">
      <alignment horizontal="left" vertical="center" shrinkToFit="1"/>
    </xf>
    <xf numFmtId="0" fontId="34" fillId="0" borderId="53" xfId="1" applyFont="1" applyBorder="1" applyAlignment="1">
      <alignment horizontal="center" vertical="center" shrinkToFit="1"/>
    </xf>
    <xf numFmtId="181" fontId="34" fillId="0" borderId="52" xfId="2" applyNumberFormat="1" applyFont="1" applyBorder="1" applyAlignment="1">
      <alignment vertical="center" shrinkToFit="1"/>
    </xf>
    <xf numFmtId="182" fontId="34" fillId="0" borderId="99" xfId="2" applyNumberFormat="1" applyFont="1" applyBorder="1" applyAlignment="1">
      <alignment vertical="center" shrinkToFit="1"/>
    </xf>
    <xf numFmtId="38" fontId="34" fillId="0" borderId="99" xfId="2" applyFont="1" applyBorder="1" applyAlignment="1">
      <alignment vertical="center" shrinkToFit="1"/>
    </xf>
    <xf numFmtId="0" fontId="34" fillId="4" borderId="7" xfId="1" applyFont="1" applyFill="1" applyBorder="1" applyAlignment="1">
      <alignment horizontal="center" vertical="center" shrinkToFit="1"/>
    </xf>
    <xf numFmtId="0" fontId="34" fillId="4" borderId="28" xfId="1" applyFont="1" applyFill="1" applyBorder="1" applyAlignment="1">
      <alignment horizontal="center" vertical="center" shrinkToFit="1"/>
    </xf>
    <xf numFmtId="0" fontId="34" fillId="4" borderId="28" xfId="1" applyFont="1" applyFill="1" applyBorder="1" applyAlignment="1">
      <alignment horizontal="left" vertical="center" shrinkToFit="1"/>
    </xf>
    <xf numFmtId="0" fontId="34" fillId="4" borderId="2" xfId="1" applyFont="1" applyFill="1" applyBorder="1" applyAlignment="1">
      <alignment horizontal="center" vertical="center" shrinkToFit="1"/>
    </xf>
    <xf numFmtId="181" fontId="34" fillId="4" borderId="19" xfId="2" applyNumberFormat="1" applyFont="1" applyFill="1" applyBorder="1" applyAlignment="1">
      <alignment horizontal="center" vertical="center" shrinkToFit="1"/>
    </xf>
    <xf numFmtId="181" fontId="34" fillId="4" borderId="18" xfId="2" applyNumberFormat="1" applyFont="1" applyFill="1" applyBorder="1" applyAlignment="1">
      <alignment horizontal="center" vertical="center" shrinkToFit="1"/>
    </xf>
    <xf numFmtId="38" fontId="44" fillId="4" borderId="28" xfId="2" applyFont="1" applyFill="1" applyBorder="1" applyAlignment="1">
      <alignment vertical="center" shrinkToFit="1"/>
    </xf>
    <xf numFmtId="38" fontId="44" fillId="4" borderId="7" xfId="2" applyFont="1" applyFill="1" applyBorder="1" applyAlignment="1">
      <alignment vertical="center" shrinkToFit="1"/>
    </xf>
    <xf numFmtId="38" fontId="34" fillId="4" borderId="7" xfId="2" applyFont="1" applyFill="1" applyBorder="1" applyAlignment="1">
      <alignment vertical="center" shrinkToFit="1"/>
    </xf>
    <xf numFmtId="182" fontId="34" fillId="4" borderId="7" xfId="2" applyNumberFormat="1" applyFont="1" applyFill="1" applyBorder="1" applyAlignment="1">
      <alignment horizontal="center" vertical="center" shrinkToFit="1"/>
    </xf>
    <xf numFmtId="182" fontId="34" fillId="4" borderId="28" xfId="2" applyNumberFormat="1" applyFont="1" applyFill="1" applyBorder="1" applyAlignment="1">
      <alignment horizontal="center" vertical="center" shrinkToFit="1"/>
    </xf>
    <xf numFmtId="38" fontId="44" fillId="4" borderId="2" xfId="2" applyFont="1" applyFill="1" applyBorder="1" applyAlignment="1">
      <alignment vertical="center" shrinkToFit="1"/>
    </xf>
    <xf numFmtId="0" fontId="34" fillId="0" borderId="0" xfId="12" applyFont="1" applyAlignment="1">
      <alignment vertical="center"/>
    </xf>
    <xf numFmtId="0" fontId="34" fillId="0" borderId="0" xfId="12" applyFont="1"/>
    <xf numFmtId="182" fontId="43" fillId="0" borderId="0" xfId="2" applyNumberFormat="1" applyFont="1" applyBorder="1" applyAlignment="1">
      <alignment horizontal="centerContinuous" vertical="center"/>
    </xf>
    <xf numFmtId="182" fontId="43" fillId="0" borderId="0" xfId="2" applyNumberFormat="1" applyFont="1" applyBorder="1" applyAlignment="1">
      <alignment horizontal="center" vertical="center"/>
    </xf>
    <xf numFmtId="0" fontId="34" fillId="0" borderId="2" xfId="12" applyFont="1" applyBorder="1" applyAlignment="1">
      <alignment horizontal="left" vertical="center"/>
    </xf>
    <xf numFmtId="38" fontId="34" fillId="0" borderId="2" xfId="12" applyNumberFormat="1" applyFont="1" applyBorder="1" applyAlignment="1">
      <alignment horizontal="left" vertical="center"/>
    </xf>
    <xf numFmtId="181" fontId="34" fillId="5" borderId="19" xfId="2" applyNumberFormat="1" applyFont="1" applyFill="1" applyBorder="1" applyAlignment="1">
      <alignment horizontal="centerContinuous" vertical="center"/>
    </xf>
    <xf numFmtId="181" fontId="34" fillId="5" borderId="20" xfId="2" applyNumberFormat="1" applyFont="1" applyFill="1" applyBorder="1" applyAlignment="1">
      <alignment horizontal="centerContinuous" vertical="center"/>
    </xf>
    <xf numFmtId="181" fontId="34" fillId="5" borderId="29" xfId="2" applyNumberFormat="1" applyFont="1" applyFill="1" applyBorder="1" applyAlignment="1">
      <alignment horizontal="centerContinuous" vertical="center"/>
    </xf>
    <xf numFmtId="0" fontId="35" fillId="0" borderId="0" xfId="12" applyFont="1"/>
    <xf numFmtId="0" fontId="34" fillId="5" borderId="55" xfId="12" applyFont="1" applyFill="1" applyBorder="1" applyAlignment="1">
      <alignment horizontal="center" vertical="center" shrinkToFit="1"/>
    </xf>
    <xf numFmtId="183" fontId="44" fillId="5" borderId="28" xfId="6" applyNumberFormat="1" applyFont="1" applyFill="1" applyBorder="1" applyAlignment="1">
      <alignment vertical="center"/>
    </xf>
    <xf numFmtId="184" fontId="34" fillId="0" borderId="35" xfId="12" applyNumberFormat="1" applyFont="1" applyBorder="1" applyAlignment="1">
      <alignment horizontal="center" vertical="center"/>
    </xf>
    <xf numFmtId="0" fontId="34" fillId="0" borderId="80" xfId="12" applyFont="1" applyBorder="1" applyAlignment="1">
      <alignment horizontal="left" vertical="center"/>
    </xf>
    <xf numFmtId="0" fontId="34" fillId="0" borderId="36" xfId="12" applyFont="1" applyBorder="1" applyAlignment="1">
      <alignment horizontal="center" vertical="center"/>
    </xf>
    <xf numFmtId="181" fontId="34" fillId="0" borderId="35" xfId="13" applyNumberFormat="1" applyFont="1" applyBorder="1" applyAlignment="1">
      <alignment vertical="center"/>
    </xf>
    <xf numFmtId="182" fontId="34" fillId="0" borderId="80" xfId="13" applyNumberFormat="1" applyFont="1" applyBorder="1" applyAlignment="1">
      <alignment vertical="center"/>
    </xf>
    <xf numFmtId="38" fontId="34" fillId="0" borderId="80" xfId="13" applyFont="1" applyBorder="1" applyAlignment="1">
      <alignment vertical="center"/>
    </xf>
    <xf numFmtId="0" fontId="34" fillId="0" borderId="0" xfId="12" applyFont="1" applyAlignment="1">
      <alignment horizontal="center"/>
    </xf>
    <xf numFmtId="0" fontId="34" fillId="0" borderId="74" xfId="12" applyFont="1" applyBorder="1" applyAlignment="1">
      <alignment horizontal="left" vertical="center"/>
    </xf>
    <xf numFmtId="0" fontId="34" fillId="0" borderId="37" xfId="12" applyFont="1" applyBorder="1" applyAlignment="1">
      <alignment horizontal="center" vertical="center"/>
    </xf>
    <xf numFmtId="181" fontId="34" fillId="0" borderId="35" xfId="2" applyNumberFormat="1" applyFont="1" applyBorder="1" applyAlignment="1">
      <alignment vertical="center"/>
    </xf>
    <xf numFmtId="182" fontId="34" fillId="0" borderId="80" xfId="2" applyNumberFormat="1" applyFont="1" applyBorder="1" applyAlignment="1">
      <alignment vertical="center"/>
    </xf>
    <xf numFmtId="38" fontId="34" fillId="0" borderId="80" xfId="2" applyFont="1" applyBorder="1" applyAlignment="1">
      <alignment vertical="center"/>
    </xf>
    <xf numFmtId="184" fontId="34" fillId="0" borderId="99" xfId="12" applyNumberFormat="1" applyFont="1" applyBorder="1" applyAlignment="1">
      <alignment horizontal="center" vertical="center"/>
    </xf>
    <xf numFmtId="0" fontId="34" fillId="0" borderId="99" xfId="12" applyFont="1" applyBorder="1" applyAlignment="1">
      <alignment horizontal="left" vertical="center"/>
    </xf>
    <xf numFmtId="0" fontId="34" fillId="0" borderId="53" xfId="12" applyFont="1" applyBorder="1" applyAlignment="1">
      <alignment horizontal="center" vertical="center"/>
    </xf>
    <xf numFmtId="181" fontId="34" fillId="0" borderId="52" xfId="2" applyNumberFormat="1" applyFont="1" applyBorder="1" applyAlignment="1">
      <alignment vertical="center"/>
    </xf>
    <xf numFmtId="182" fontId="34" fillId="0" borderId="99" xfId="2" applyNumberFormat="1" applyFont="1" applyBorder="1" applyAlignment="1">
      <alignment vertical="center"/>
    </xf>
    <xf numFmtId="38" fontId="34" fillId="0" borderId="99" xfId="2" applyFont="1" applyBorder="1" applyAlignment="1">
      <alignment vertical="center"/>
    </xf>
    <xf numFmtId="182" fontId="34" fillId="0" borderId="99" xfId="13" applyNumberFormat="1" applyFont="1" applyBorder="1" applyAlignment="1">
      <alignment vertical="center"/>
    </xf>
    <xf numFmtId="38" fontId="34" fillId="0" borderId="99" xfId="13" applyFont="1" applyBorder="1" applyAlignment="1">
      <alignment vertical="center"/>
    </xf>
    <xf numFmtId="0" fontId="34" fillId="5" borderId="19" xfId="12" applyFont="1" applyFill="1" applyBorder="1" applyAlignment="1">
      <alignment horizontal="centerContinuous" vertical="center"/>
    </xf>
    <xf numFmtId="0" fontId="34" fillId="5" borderId="20" xfId="12" applyFont="1" applyFill="1" applyBorder="1" applyAlignment="1">
      <alignment horizontal="centerContinuous" vertical="center"/>
    </xf>
    <xf numFmtId="0" fontId="34" fillId="5" borderId="29" xfId="12" applyFont="1" applyFill="1" applyBorder="1" applyAlignment="1">
      <alignment horizontal="centerContinuous" vertical="center"/>
    </xf>
    <xf numFmtId="0" fontId="34" fillId="5" borderId="2" xfId="12" applyFont="1" applyFill="1" applyBorder="1" applyAlignment="1">
      <alignment horizontal="center" vertical="center"/>
    </xf>
    <xf numFmtId="181" fontId="34" fillId="5" borderId="7" xfId="2" applyNumberFormat="1" applyFont="1" applyFill="1" applyBorder="1" applyAlignment="1">
      <alignment horizontal="center" vertical="center"/>
    </xf>
    <xf numFmtId="181" fontId="34" fillId="5" borderId="28" xfId="2" applyNumberFormat="1" applyFont="1" applyFill="1" applyBorder="1" applyAlignment="1">
      <alignment horizontal="center" vertical="center"/>
    </xf>
    <xf numFmtId="38" fontId="34" fillId="5" borderId="28" xfId="2" applyFont="1" applyFill="1" applyBorder="1" applyAlignment="1">
      <alignment vertical="center"/>
    </xf>
    <xf numFmtId="38" fontId="34" fillId="5" borderId="7" xfId="2" applyFont="1" applyFill="1" applyBorder="1" applyAlignment="1">
      <alignment vertical="center"/>
    </xf>
    <xf numFmtId="181" fontId="34" fillId="5" borderId="19" xfId="2" applyNumberFormat="1" applyFont="1" applyFill="1" applyBorder="1" applyAlignment="1">
      <alignment horizontal="center" vertical="center"/>
    </xf>
    <xf numFmtId="181" fontId="34" fillId="5" borderId="18" xfId="2" applyNumberFormat="1" applyFont="1" applyFill="1" applyBorder="1" applyAlignment="1">
      <alignment horizontal="center" vertical="center"/>
    </xf>
    <xf numFmtId="38" fontId="34" fillId="6" borderId="103" xfId="13" applyFont="1" applyFill="1" applyBorder="1" applyAlignment="1">
      <alignment horizontal="centerContinuous" vertical="center"/>
    </xf>
    <xf numFmtId="38" fontId="34" fillId="6" borderId="0" xfId="13" applyFont="1" applyFill="1" applyBorder="1" applyAlignment="1">
      <alignment horizontal="centerContinuous" vertical="center"/>
    </xf>
    <xf numFmtId="38" fontId="34" fillId="6" borderId="104" xfId="13" applyFont="1" applyFill="1" applyBorder="1" applyAlignment="1">
      <alignment horizontal="centerContinuous" vertical="center"/>
    </xf>
    <xf numFmtId="0" fontId="34" fillId="7" borderId="18" xfId="12" applyFont="1" applyFill="1" applyBorder="1" applyAlignment="1">
      <alignment horizontal="center" vertical="center" shrinkToFit="1"/>
    </xf>
    <xf numFmtId="181" fontId="34" fillId="7" borderId="18" xfId="2" applyNumberFormat="1" applyFont="1" applyFill="1" applyBorder="1" applyAlignment="1">
      <alignment horizontal="center" vertical="center" shrinkToFit="1"/>
    </xf>
    <xf numFmtId="181" fontId="34" fillId="7" borderId="18" xfId="2" applyNumberFormat="1" applyFont="1" applyFill="1" applyBorder="1" applyAlignment="1">
      <alignment horizontal="centerContinuous" vertical="center"/>
    </xf>
    <xf numFmtId="38" fontId="35" fillId="6" borderId="103" xfId="13" applyFont="1" applyFill="1" applyBorder="1" applyAlignment="1">
      <alignment horizontal="centerContinuous" vertical="center"/>
    </xf>
    <xf numFmtId="38" fontId="35" fillId="6" borderId="0" xfId="13" applyFont="1" applyFill="1" applyBorder="1" applyAlignment="1">
      <alignment horizontal="centerContinuous" vertical="center"/>
    </xf>
    <xf numFmtId="38" fontId="35" fillId="6" borderId="104" xfId="13" applyFont="1" applyFill="1" applyBorder="1" applyAlignment="1">
      <alignment horizontal="centerContinuous" vertical="center"/>
    </xf>
    <xf numFmtId="185" fontId="34" fillId="0" borderId="80" xfId="2" applyNumberFormat="1" applyFont="1" applyBorder="1" applyAlignment="1">
      <alignment vertical="center"/>
    </xf>
    <xf numFmtId="38" fontId="34" fillId="0" borderId="80" xfId="2" applyNumberFormat="1" applyFont="1" applyBorder="1" applyAlignment="1">
      <alignment vertical="center"/>
    </xf>
    <xf numFmtId="38" fontId="34" fillId="0" borderId="35" xfId="13" applyNumberFormat="1" applyFont="1" applyBorder="1" applyAlignment="1">
      <alignment vertical="center"/>
    </xf>
    <xf numFmtId="181" fontId="34" fillId="0" borderId="80" xfId="2" applyNumberFormat="1" applyFont="1" applyBorder="1" applyAlignment="1">
      <alignment vertical="center"/>
    </xf>
    <xf numFmtId="38" fontId="34" fillId="0" borderId="46" xfId="13" applyFont="1" applyBorder="1" applyAlignment="1">
      <alignment horizontal="centerContinuous" vertical="center"/>
    </xf>
    <xf numFmtId="38" fontId="34" fillId="0" borderId="30" xfId="13" applyFont="1" applyBorder="1" applyAlignment="1">
      <alignment horizontal="centerContinuous" vertical="center"/>
    </xf>
    <xf numFmtId="38" fontId="34" fillId="0" borderId="33" xfId="13" applyFont="1" applyBorder="1" applyAlignment="1">
      <alignment horizontal="centerContinuous" vertical="center"/>
    </xf>
    <xf numFmtId="38" fontId="34" fillId="6" borderId="103" xfId="13" applyFont="1" applyFill="1" applyBorder="1" applyAlignment="1">
      <alignment vertical="center"/>
    </xf>
    <xf numFmtId="38" fontId="34" fillId="6" borderId="0" xfId="13" applyFont="1" applyFill="1" applyBorder="1" applyAlignment="1">
      <alignment vertical="center"/>
    </xf>
    <xf numFmtId="38" fontId="34" fillId="0" borderId="51" xfId="13" applyFont="1" applyBorder="1" applyAlignment="1">
      <alignment vertical="center"/>
    </xf>
    <xf numFmtId="38" fontId="34" fillId="0" borderId="37" xfId="13" applyFont="1" applyBorder="1" applyAlignment="1">
      <alignment vertical="center"/>
    </xf>
    <xf numFmtId="38" fontId="34" fillId="0" borderId="40" xfId="13" applyFont="1" applyBorder="1" applyAlignment="1">
      <alignment vertical="center"/>
    </xf>
    <xf numFmtId="181" fontId="44" fillId="6" borderId="51" xfId="2" applyNumberFormat="1" applyFont="1" applyFill="1" applyBorder="1" applyAlignment="1">
      <alignment vertical="center"/>
    </xf>
    <xf numFmtId="181" fontId="44" fillId="6" borderId="37" xfId="2" applyNumberFormat="1" applyFont="1" applyFill="1" applyBorder="1" applyAlignment="1">
      <alignment vertical="center"/>
    </xf>
    <xf numFmtId="181" fontId="44" fillId="6" borderId="40" xfId="2" applyNumberFormat="1" applyFont="1" applyFill="1" applyBorder="1" applyAlignment="1">
      <alignment vertical="center"/>
    </xf>
    <xf numFmtId="38" fontId="44" fillId="0" borderId="51" xfId="13" applyFont="1" applyBorder="1" applyAlignment="1">
      <alignment vertical="center"/>
    </xf>
    <xf numFmtId="38" fontId="44" fillId="0" borderId="37" xfId="13" applyFont="1" applyBorder="1" applyAlignment="1">
      <alignment vertical="center"/>
    </xf>
    <xf numFmtId="38" fontId="44" fillId="0" borderId="40" xfId="13" applyFont="1" applyBorder="1" applyAlignment="1">
      <alignment vertical="center"/>
    </xf>
    <xf numFmtId="184" fontId="34" fillId="0" borderId="52" xfId="12" applyNumberFormat="1" applyFont="1" applyBorder="1" applyAlignment="1">
      <alignment horizontal="center" vertical="center"/>
    </xf>
    <xf numFmtId="0" fontId="34" fillId="0" borderId="99" xfId="12" applyFont="1" applyBorder="1" applyAlignment="1">
      <alignment horizontal="center" vertical="center"/>
    </xf>
    <xf numFmtId="185" fontId="34" fillId="0" borderId="99" xfId="2" applyNumberFormat="1" applyFont="1" applyBorder="1" applyAlignment="1">
      <alignment vertical="center"/>
    </xf>
    <xf numFmtId="38" fontId="34" fillId="0" borderId="99" xfId="2" applyNumberFormat="1" applyFont="1" applyBorder="1" applyAlignment="1">
      <alignment vertical="center"/>
    </xf>
    <xf numFmtId="38" fontId="34" fillId="0" borderId="52" xfId="13" applyNumberFormat="1" applyFont="1" applyBorder="1" applyAlignment="1">
      <alignment vertical="center"/>
    </xf>
    <xf numFmtId="181" fontId="34" fillId="0" borderId="99" xfId="2" applyNumberFormat="1" applyFont="1" applyBorder="1" applyAlignment="1">
      <alignment vertical="center"/>
    </xf>
    <xf numFmtId="38" fontId="34" fillId="0" borderId="52" xfId="13" applyFont="1" applyBorder="1" applyAlignment="1">
      <alignment vertical="center"/>
    </xf>
    <xf numFmtId="38" fontId="34" fillId="0" borderId="53" xfId="13" applyFont="1" applyBorder="1" applyAlignment="1">
      <alignment vertical="center"/>
    </xf>
    <xf numFmtId="38" fontId="34" fillId="0" borderId="54" xfId="13" applyFont="1" applyBorder="1" applyAlignment="1">
      <alignment vertical="center"/>
    </xf>
    <xf numFmtId="0" fontId="34" fillId="7" borderId="19" xfId="12" applyFont="1" applyFill="1" applyBorder="1" applyAlignment="1">
      <alignment horizontal="centerContinuous" vertical="center"/>
    </xf>
    <xf numFmtId="0" fontId="34" fillId="7" borderId="20" xfId="12" applyFont="1" applyFill="1" applyBorder="1" applyAlignment="1">
      <alignment horizontal="centerContinuous" vertical="center"/>
    </xf>
    <xf numFmtId="0" fontId="34" fillId="7" borderId="29" xfId="12" applyFont="1" applyFill="1" applyBorder="1" applyAlignment="1">
      <alignment horizontal="centerContinuous" vertical="center"/>
    </xf>
    <xf numFmtId="0" fontId="34" fillId="7" borderId="2" xfId="12" applyFont="1" applyFill="1" applyBorder="1" applyAlignment="1">
      <alignment horizontal="center" vertical="center"/>
    </xf>
    <xf numFmtId="38" fontId="34" fillId="7" borderId="28" xfId="2" applyFont="1" applyFill="1" applyBorder="1" applyAlignment="1">
      <alignment vertical="center"/>
    </xf>
    <xf numFmtId="38" fontId="34" fillId="7" borderId="7" xfId="2" applyNumberFormat="1" applyFont="1" applyFill="1" applyBorder="1" applyAlignment="1">
      <alignment vertical="center"/>
    </xf>
    <xf numFmtId="181" fontId="34" fillId="7" borderId="28" xfId="2" applyNumberFormat="1" applyFont="1" applyFill="1" applyBorder="1" applyAlignment="1">
      <alignment horizontal="center" vertical="center"/>
    </xf>
    <xf numFmtId="38" fontId="34" fillId="7" borderId="7" xfId="2" applyFont="1" applyFill="1" applyBorder="1" applyAlignment="1">
      <alignment vertical="center"/>
    </xf>
    <xf numFmtId="38" fontId="34" fillId="7" borderId="19" xfId="2" applyFont="1" applyFill="1" applyBorder="1" applyAlignment="1">
      <alignment vertical="center"/>
    </xf>
    <xf numFmtId="38" fontId="34" fillId="7" borderId="20" xfId="2" applyFont="1" applyFill="1" applyBorder="1" applyAlignment="1">
      <alignment vertical="center"/>
    </xf>
    <xf numFmtId="38" fontId="34" fillId="7" borderId="29" xfId="2" applyFont="1" applyFill="1" applyBorder="1" applyAlignment="1">
      <alignment vertical="center"/>
    </xf>
    <xf numFmtId="0" fontId="34" fillId="0" borderId="0" xfId="12" applyFont="1" applyAlignment="1">
      <alignment horizontal="center" vertical="center"/>
    </xf>
    <xf numFmtId="181" fontId="34" fillId="0" borderId="0" xfId="2" applyNumberFormat="1" applyFont="1" applyAlignment="1">
      <alignment horizontal="center"/>
    </xf>
    <xf numFmtId="182" fontId="34" fillId="0" borderId="0" xfId="2" applyNumberFormat="1" applyFont="1" applyAlignment="1">
      <alignment horizontal="center"/>
    </xf>
    <xf numFmtId="38" fontId="34" fillId="0" borderId="0" xfId="2" applyFont="1" applyAlignment="1">
      <alignment horizontal="center"/>
    </xf>
    <xf numFmtId="0" fontId="13" fillId="0" borderId="101" xfId="7" applyBorder="1" applyAlignment="1"/>
    <xf numFmtId="0" fontId="2" fillId="0" borderId="101" xfId="12" applyBorder="1"/>
    <xf numFmtId="0" fontId="42" fillId="6" borderId="0" xfId="1" applyFont="1" applyFill="1" applyAlignment="1">
      <alignment horizontal="center" vertical="center"/>
    </xf>
    <xf numFmtId="182" fontId="37" fillId="6" borderId="0" xfId="2" applyNumberFormat="1" applyFont="1" applyFill="1" applyBorder="1" applyAlignment="1">
      <alignment horizontal="left" vertical="center" wrapText="1"/>
    </xf>
    <xf numFmtId="0" fontId="44" fillId="9" borderId="36" xfId="1" applyFont="1" applyFill="1" applyBorder="1" applyAlignment="1">
      <alignment horizontal="center" vertical="center" shrinkToFit="1"/>
    </xf>
    <xf numFmtId="0" fontId="2" fillId="0" borderId="0" xfId="1" applyNumberFormat="1"/>
    <xf numFmtId="0" fontId="2" fillId="2" borderId="0" xfId="1" applyNumberFormat="1" applyFill="1"/>
    <xf numFmtId="0" fontId="9" fillId="0" borderId="0" xfId="1" applyNumberFormat="1" applyFont="1"/>
    <xf numFmtId="0" fontId="12" fillId="0" borderId="0" xfId="1" applyNumberFormat="1" applyFont="1" applyBorder="1" applyAlignment="1">
      <alignment horizontal="right" vertical="center"/>
    </xf>
    <xf numFmtId="0" fontId="2" fillId="0" borderId="0" xfId="1" applyNumberFormat="1" applyAlignment="1">
      <alignment shrinkToFit="1"/>
    </xf>
    <xf numFmtId="0" fontId="2" fillId="0" borderId="0" xfId="1" applyNumberFormat="1" applyBorder="1"/>
    <xf numFmtId="0" fontId="2" fillId="0" borderId="2" xfId="1" applyNumberFormat="1" applyBorder="1"/>
    <xf numFmtId="0" fontId="15" fillId="0" borderId="0" xfId="1" applyNumberFormat="1" applyFont="1" applyAlignment="1">
      <alignment horizontal="distributed" vertical="center"/>
    </xf>
    <xf numFmtId="0" fontId="0" fillId="0" borderId="0" xfId="3" applyNumberFormat="1" applyFont="1" applyFill="1"/>
    <xf numFmtId="0" fontId="0" fillId="0" borderId="0" xfId="3" applyNumberFormat="1" applyFont="1" applyFill="1" applyBorder="1"/>
    <xf numFmtId="0" fontId="18" fillId="0" borderId="5" xfId="3" applyNumberFormat="1" applyFont="1" applyFill="1" applyBorder="1" applyAlignment="1">
      <alignment vertical="center"/>
    </xf>
    <xf numFmtId="0" fontId="2" fillId="0" borderId="0" xfId="5" applyNumberFormat="1" applyProtection="1">
      <protection locked="0"/>
    </xf>
    <xf numFmtId="0" fontId="2" fillId="0" borderId="0" xfId="4" applyNumberFormat="1" applyFont="1">
      <alignment vertical="center"/>
    </xf>
    <xf numFmtId="0" fontId="18" fillId="0" borderId="7" xfId="4" applyNumberFormat="1" applyFont="1" applyFill="1" applyBorder="1" applyAlignment="1" applyProtection="1">
      <alignment vertical="center"/>
      <protection locked="0"/>
    </xf>
    <xf numFmtId="0" fontId="17" fillId="0" borderId="2" xfId="4" applyNumberFormat="1" applyFont="1" applyFill="1" applyBorder="1" applyAlignment="1" applyProtection="1">
      <alignment vertical="center"/>
      <protection locked="0"/>
    </xf>
    <xf numFmtId="0" fontId="9" fillId="0" borderId="0" xfId="1" applyNumberFormat="1" applyFont="1" applyBorder="1" applyAlignment="1">
      <alignment vertical="center"/>
    </xf>
    <xf numFmtId="0" fontId="9" fillId="0" borderId="3" xfId="1" applyNumberFormat="1" applyFont="1" applyBorder="1" applyAlignment="1">
      <alignment vertical="center"/>
    </xf>
    <xf numFmtId="0" fontId="9" fillId="0" borderId="2" xfId="1" applyNumberFormat="1" applyFont="1" applyBorder="1" applyAlignment="1">
      <alignment vertical="center"/>
    </xf>
    <xf numFmtId="0" fontId="9" fillId="0" borderId="8" xfId="1" applyNumberFormat="1" applyFont="1" applyBorder="1" applyAlignment="1">
      <alignment vertical="center"/>
    </xf>
    <xf numFmtId="0" fontId="2" fillId="0" borderId="0" xfId="1" applyNumberFormat="1" applyFill="1"/>
    <xf numFmtId="0" fontId="9" fillId="0" borderId="34" xfId="1" applyNumberFormat="1" applyFont="1" applyBorder="1"/>
    <xf numFmtId="0" fontId="9" fillId="0" borderId="0" xfId="1" applyNumberFormat="1" applyFont="1" applyBorder="1"/>
    <xf numFmtId="0" fontId="9" fillId="0" borderId="5" xfId="1" applyNumberFormat="1" applyFont="1" applyBorder="1" applyAlignment="1">
      <alignment horizontal="left"/>
    </xf>
    <xf numFmtId="0" fontId="9" fillId="0" borderId="4" xfId="1" applyNumberFormat="1" applyFont="1" applyBorder="1" applyAlignment="1">
      <alignment horizontal="left"/>
    </xf>
    <xf numFmtId="0" fontId="9" fillId="0" borderId="5" xfId="1" applyNumberFormat="1" applyFont="1" applyBorder="1"/>
    <xf numFmtId="0" fontId="9" fillId="0" borderId="4" xfId="1" applyNumberFormat="1" applyFont="1" applyBorder="1"/>
    <xf numFmtId="0" fontId="9" fillId="0" borderId="6" xfId="1" applyNumberFormat="1" applyFont="1" applyBorder="1"/>
    <xf numFmtId="0" fontId="9" fillId="0" borderId="3" xfId="1" applyNumberFormat="1" applyFont="1" applyBorder="1"/>
    <xf numFmtId="0" fontId="9" fillId="0" borderId="2" xfId="1" applyNumberFormat="1" applyFont="1" applyBorder="1"/>
    <xf numFmtId="0" fontId="9" fillId="0" borderId="8" xfId="1" applyNumberFormat="1" applyFont="1" applyBorder="1"/>
    <xf numFmtId="0" fontId="9" fillId="0" borderId="7" xfId="1" applyNumberFormat="1" applyFont="1" applyBorder="1"/>
    <xf numFmtId="0" fontId="21" fillId="0" borderId="5" xfId="1" applyNumberFormat="1" applyFont="1" applyBorder="1" applyAlignment="1">
      <alignment horizontal="center" vertical="center"/>
    </xf>
    <xf numFmtId="0" fontId="21" fillId="0" borderId="0" xfId="1" applyNumberFormat="1" applyFont="1" applyAlignment="1">
      <alignment horizontal="center" vertical="center"/>
    </xf>
    <xf numFmtId="0" fontId="2" fillId="2" borderId="0" xfId="1" applyNumberFormat="1" applyFill="1" applyAlignment="1">
      <alignment horizontal="right"/>
    </xf>
    <xf numFmtId="0" fontId="2" fillId="2" borderId="0" xfId="1" applyNumberFormat="1" applyFill="1" applyAlignment="1">
      <alignment horizontal="center"/>
    </xf>
    <xf numFmtId="0" fontId="13" fillId="2" borderId="0" xfId="7" applyNumberFormat="1" applyFill="1" applyAlignment="1"/>
    <xf numFmtId="0" fontId="2" fillId="2" borderId="0" xfId="1" applyNumberFormat="1" applyFill="1" applyAlignment="1">
      <alignment wrapText="1"/>
    </xf>
    <xf numFmtId="0" fontId="9" fillId="2" borderId="0" xfId="1" applyNumberFormat="1" applyFont="1" applyFill="1"/>
    <xf numFmtId="178" fontId="2" fillId="0" borderId="20" xfId="1" applyNumberFormat="1" applyBorder="1" applyAlignment="1">
      <alignment horizontal="center" vertical="center"/>
    </xf>
    <xf numFmtId="0" fontId="34" fillId="0" borderId="0" xfId="0" applyFont="1" applyAlignment="1"/>
    <xf numFmtId="0" fontId="49" fillId="0" borderId="0" xfId="0" applyFont="1" applyAlignment="1"/>
    <xf numFmtId="0" fontId="52" fillId="0" borderId="0" xfId="0" applyFont="1" applyAlignment="1"/>
    <xf numFmtId="0" fontId="0" fillId="11" borderId="0" xfId="3" applyFont="1" applyFill="1"/>
    <xf numFmtId="0" fontId="2" fillId="11" borderId="0" xfId="4" applyFont="1" applyFill="1">
      <alignment vertical="center"/>
    </xf>
    <xf numFmtId="0" fontId="2" fillId="11" borderId="0" xfId="1" applyFill="1"/>
    <xf numFmtId="0" fontId="0" fillId="11" borderId="0" xfId="3" applyNumberFormat="1" applyFont="1" applyFill="1"/>
    <xf numFmtId="0" fontId="2" fillId="11" borderId="0" xfId="4" applyNumberFormat="1" applyFont="1" applyFill="1">
      <alignment vertical="center"/>
    </xf>
    <xf numFmtId="0" fontId="51" fillId="11" borderId="0" xfId="0" applyFont="1" applyFill="1" applyBorder="1" applyAlignment="1">
      <alignment horizontal="left" vertical="center" indent="1"/>
    </xf>
    <xf numFmtId="0" fontId="51" fillId="11" borderId="123" xfId="0" applyFont="1" applyFill="1" applyBorder="1" applyAlignment="1">
      <alignment horizontal="left" vertical="center" indent="1"/>
    </xf>
    <xf numFmtId="0" fontId="51" fillId="11" borderId="124" xfId="0" applyFont="1" applyFill="1" applyBorder="1" applyAlignment="1">
      <alignment horizontal="left" vertical="center" indent="1"/>
    </xf>
    <xf numFmtId="0" fontId="51" fillId="11" borderId="27" xfId="0" applyFont="1" applyFill="1" applyBorder="1" applyAlignment="1">
      <alignment horizontal="left" vertical="center" indent="1"/>
    </xf>
    <xf numFmtId="0" fontId="61" fillId="11" borderId="122" xfId="0" applyFont="1" applyFill="1" applyBorder="1" applyAlignment="1">
      <alignment horizontal="left" vertical="center" indent="1"/>
    </xf>
    <xf numFmtId="0" fontId="61" fillId="11" borderId="24" xfId="0" applyFont="1" applyFill="1" applyBorder="1" applyAlignment="1">
      <alignment horizontal="left" vertical="center" indent="1"/>
    </xf>
    <xf numFmtId="10" fontId="44" fillId="8" borderId="28" xfId="6" applyNumberFormat="1" applyFont="1" applyFill="1" applyBorder="1" applyAlignment="1">
      <alignment vertical="center"/>
    </xf>
    <xf numFmtId="0" fontId="51" fillId="11" borderId="0" xfId="0" applyFont="1" applyFill="1" applyBorder="1" applyAlignment="1">
      <alignment horizontal="left" vertical="center" indent="1"/>
    </xf>
    <xf numFmtId="0" fontId="51" fillId="11" borderId="123" xfId="0" applyFont="1" applyFill="1" applyBorder="1" applyAlignment="1">
      <alignment horizontal="left" vertical="center" indent="1"/>
    </xf>
    <xf numFmtId="0" fontId="61" fillId="11" borderId="0" xfId="0" applyFont="1" applyFill="1" applyBorder="1" applyAlignment="1">
      <alignment horizontal="left" vertical="center" indent="1"/>
    </xf>
    <xf numFmtId="0" fontId="61" fillId="0" borderId="0" xfId="0" applyFont="1" applyAlignment="1">
      <alignment horizontal="left" vertical="center" indent="1"/>
    </xf>
    <xf numFmtId="0" fontId="34" fillId="0" borderId="0" xfId="0" applyFont="1" applyAlignment="1">
      <alignment horizontal="left" vertical="center" indent="1"/>
    </xf>
    <xf numFmtId="0" fontId="34" fillId="0" borderId="0" xfId="0" applyFont="1" applyAlignment="1">
      <alignment horizontal="left" vertical="center" indent="2"/>
    </xf>
    <xf numFmtId="56" fontId="62" fillId="0" borderId="0" xfId="0" applyNumberFormat="1" applyFont="1" applyAlignment="1">
      <alignment vertical="center"/>
    </xf>
    <xf numFmtId="56" fontId="49" fillId="0" borderId="0" xfId="0" applyNumberFormat="1" applyFont="1" applyAlignment="1">
      <alignment vertical="center"/>
    </xf>
    <xf numFmtId="0" fontId="61" fillId="0" borderId="0" xfId="0" applyFont="1" applyAlignment="1">
      <alignment vertical="center"/>
    </xf>
    <xf numFmtId="0" fontId="50" fillId="0" borderId="0" xfId="0" applyFont="1" applyAlignment="1">
      <alignment horizontal="left" vertical="center" indent="1"/>
    </xf>
    <xf numFmtId="0" fontId="51" fillId="11" borderId="122" xfId="0" applyFont="1" applyFill="1" applyBorder="1" applyAlignment="1">
      <alignment horizontal="left" vertical="center" indent="1"/>
    </xf>
    <xf numFmtId="0" fontId="51" fillId="11" borderId="0" xfId="0" applyFont="1" applyFill="1" applyBorder="1" applyAlignment="1">
      <alignment horizontal="left" vertical="center" indent="1"/>
    </xf>
    <xf numFmtId="0" fontId="51" fillId="11" borderId="123" xfId="0" applyFont="1" applyFill="1" applyBorder="1" applyAlignment="1">
      <alignment horizontal="left" vertical="center" indent="1"/>
    </xf>
    <xf numFmtId="0" fontId="34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56" fontId="48" fillId="0" borderId="0" xfId="0" applyNumberFormat="1" applyFont="1" applyAlignment="1">
      <alignment vertical="center"/>
    </xf>
    <xf numFmtId="0" fontId="53" fillId="0" borderId="0" xfId="0" applyFont="1" applyAlignment="1">
      <alignment horizontal="left" vertical="center" indent="1"/>
    </xf>
    <xf numFmtId="0" fontId="55" fillId="11" borderId="122" xfId="0" applyFont="1" applyFill="1" applyBorder="1" applyAlignment="1">
      <alignment horizontal="left" vertical="center" indent="1"/>
    </xf>
    <xf numFmtId="0" fontId="55" fillId="11" borderId="0" xfId="0" applyFont="1" applyFill="1" applyBorder="1" applyAlignment="1">
      <alignment horizontal="left" vertical="center" indent="1"/>
    </xf>
    <xf numFmtId="0" fontId="55" fillId="11" borderId="123" xfId="0" applyFont="1" applyFill="1" applyBorder="1" applyAlignment="1">
      <alignment horizontal="left" vertical="center" indent="1"/>
    </xf>
    <xf numFmtId="0" fontId="57" fillId="11" borderId="119" xfId="0" applyNumberFormat="1" applyFont="1" applyFill="1" applyBorder="1" applyAlignment="1">
      <alignment vertical="center" wrapText="1"/>
    </xf>
    <xf numFmtId="0" fontId="57" fillId="11" borderId="120" xfId="0" applyNumberFormat="1" applyFont="1" applyFill="1" applyBorder="1" applyAlignment="1">
      <alignment vertical="center" wrapText="1"/>
    </xf>
    <xf numFmtId="0" fontId="57" fillId="11" borderId="121" xfId="0" applyNumberFormat="1" applyFont="1" applyFill="1" applyBorder="1" applyAlignment="1">
      <alignment vertical="center" wrapText="1"/>
    </xf>
    <xf numFmtId="0" fontId="48" fillId="0" borderId="0" xfId="0" applyFont="1" applyAlignment="1">
      <alignment horizontal="left" vertical="center"/>
    </xf>
    <xf numFmtId="0" fontId="54" fillId="11" borderId="122" xfId="0" applyFont="1" applyFill="1" applyBorder="1" applyAlignment="1">
      <alignment horizontal="left" vertical="center" indent="1"/>
    </xf>
    <xf numFmtId="0" fontId="54" fillId="11" borderId="0" xfId="0" applyFont="1" applyFill="1" applyBorder="1" applyAlignment="1">
      <alignment horizontal="left" vertical="center" indent="1"/>
    </xf>
    <xf numFmtId="0" fontId="54" fillId="11" borderId="123" xfId="0" applyFont="1" applyFill="1" applyBorder="1" applyAlignment="1">
      <alignment horizontal="left" vertical="center" indent="1"/>
    </xf>
    <xf numFmtId="0" fontId="34" fillId="11" borderId="122" xfId="0" applyFont="1" applyFill="1" applyBorder="1" applyAlignment="1">
      <alignment horizontal="left" vertical="center" indent="1"/>
    </xf>
    <xf numFmtId="0" fontId="34" fillId="11" borderId="0" xfId="0" applyFont="1" applyFill="1" applyBorder="1" applyAlignment="1">
      <alignment horizontal="left" vertical="center" indent="1"/>
    </xf>
    <xf numFmtId="0" fontId="34" fillId="11" borderId="123" xfId="0" applyFont="1" applyFill="1" applyBorder="1" applyAlignment="1">
      <alignment horizontal="left" vertical="center" indent="1"/>
    </xf>
    <xf numFmtId="0" fontId="50" fillId="11" borderId="122" xfId="0" applyFont="1" applyFill="1" applyBorder="1" applyAlignment="1">
      <alignment horizontal="left" vertical="center" indent="1"/>
    </xf>
    <xf numFmtId="0" fontId="50" fillId="11" borderId="0" xfId="0" applyFont="1" applyFill="1" applyBorder="1" applyAlignment="1">
      <alignment horizontal="left" vertical="center" indent="1"/>
    </xf>
    <xf numFmtId="0" fontId="50" fillId="11" borderId="123" xfId="0" applyFont="1" applyFill="1" applyBorder="1" applyAlignment="1">
      <alignment horizontal="left" vertical="center" indent="1"/>
    </xf>
    <xf numFmtId="0" fontId="56" fillId="0" borderId="0" xfId="0" applyNumberFormat="1" applyFont="1" applyAlignment="1">
      <alignment vertical="center" wrapText="1"/>
    </xf>
    <xf numFmtId="0" fontId="56" fillId="0" borderId="0" xfId="0" applyNumberFormat="1" applyFont="1" applyAlignment="1">
      <alignment vertical="center"/>
    </xf>
    <xf numFmtId="0" fontId="48" fillId="0" borderId="0" xfId="0" quotePrefix="1" applyFont="1" applyAlignment="1">
      <alignment vertical="center"/>
    </xf>
    <xf numFmtId="0" fontId="34" fillId="0" borderId="0" xfId="0" quotePrefix="1" applyFont="1" applyAlignment="1">
      <alignment horizontal="left" vertical="center" indent="2"/>
    </xf>
    <xf numFmtId="0" fontId="47" fillId="12" borderId="61" xfId="1" applyFont="1" applyFill="1" applyBorder="1" applyAlignment="1">
      <alignment horizontal="center" vertical="center" shrinkToFit="1"/>
    </xf>
    <xf numFmtId="0" fontId="47" fillId="12" borderId="50" xfId="1" applyFont="1" applyFill="1" applyBorder="1" applyAlignment="1">
      <alignment horizontal="center" vertical="center" shrinkToFit="1"/>
    </xf>
    <xf numFmtId="0" fontId="47" fillId="12" borderId="63" xfId="1" applyFont="1" applyFill="1" applyBorder="1" applyAlignment="1">
      <alignment horizontal="center" vertical="center" shrinkToFit="1"/>
    </xf>
    <xf numFmtId="0" fontId="47" fillId="12" borderId="65" xfId="1" applyFont="1" applyFill="1" applyBorder="1" applyAlignment="1">
      <alignment horizontal="center" vertical="center" shrinkToFit="1"/>
    </xf>
    <xf numFmtId="0" fontId="47" fillId="12" borderId="9" xfId="1" applyFont="1" applyFill="1" applyBorder="1" applyAlignment="1">
      <alignment horizontal="center" vertical="center" shrinkToFit="1"/>
    </xf>
    <xf numFmtId="0" fontId="47" fillId="12" borderId="43" xfId="1" applyFont="1" applyFill="1" applyBorder="1" applyAlignment="1">
      <alignment horizontal="center" vertical="center" shrinkToFit="1"/>
    </xf>
    <xf numFmtId="0" fontId="9" fillId="0" borderId="5" xfId="1" applyFont="1" applyBorder="1" applyAlignment="1">
      <alignment vertical="center" wrapText="1"/>
    </xf>
    <xf numFmtId="0" fontId="9" fillId="0" borderId="0" xfId="1" applyFont="1" applyBorder="1" applyAlignment="1">
      <alignment vertical="center" wrapText="1"/>
    </xf>
    <xf numFmtId="0" fontId="9" fillId="0" borderId="2" xfId="1" applyFont="1" applyBorder="1" applyAlignment="1">
      <alignment vertical="center" wrapText="1"/>
    </xf>
    <xf numFmtId="0" fontId="9" fillId="10" borderId="47" xfId="1" applyFont="1" applyFill="1" applyBorder="1" applyAlignment="1" applyProtection="1">
      <alignment shrinkToFit="1"/>
      <protection locked="0"/>
    </xf>
    <xf numFmtId="0" fontId="9" fillId="10" borderId="10" xfId="1" applyFont="1" applyFill="1" applyBorder="1" applyAlignment="1" applyProtection="1">
      <alignment shrinkToFit="1"/>
      <protection locked="0"/>
    </xf>
    <xf numFmtId="0" fontId="9" fillId="10" borderId="48" xfId="1" applyFont="1" applyFill="1" applyBorder="1" applyAlignment="1" applyProtection="1">
      <alignment shrinkToFit="1"/>
      <protection locked="0"/>
    </xf>
    <xf numFmtId="0" fontId="9" fillId="10" borderId="34" xfId="1" applyFont="1" applyFill="1" applyBorder="1" applyAlignment="1" applyProtection="1">
      <alignment shrinkToFit="1"/>
      <protection locked="0"/>
    </xf>
    <xf numFmtId="0" fontId="9" fillId="10" borderId="0" xfId="1" applyFont="1" applyFill="1" applyBorder="1" applyAlignment="1" applyProtection="1">
      <alignment shrinkToFit="1"/>
      <protection locked="0"/>
    </xf>
    <xf numFmtId="0" fontId="9" fillId="10" borderId="3" xfId="1" applyFont="1" applyFill="1" applyBorder="1" applyAlignment="1" applyProtection="1">
      <alignment shrinkToFit="1"/>
      <protection locked="0"/>
    </xf>
    <xf numFmtId="0" fontId="9" fillId="10" borderId="7" xfId="1" applyFont="1" applyFill="1" applyBorder="1" applyAlignment="1" applyProtection="1">
      <alignment shrinkToFit="1"/>
      <protection locked="0"/>
    </xf>
    <xf numFmtId="0" fontId="9" fillId="10" borderId="2" xfId="1" applyFont="1" applyFill="1" applyBorder="1" applyAlignment="1" applyProtection="1">
      <alignment shrinkToFit="1"/>
      <protection locked="0"/>
    </xf>
    <xf numFmtId="0" fontId="9" fillId="10" borderId="8" xfId="1" applyFont="1" applyFill="1" applyBorder="1" applyAlignment="1" applyProtection="1">
      <alignment shrinkToFit="1"/>
      <protection locked="0"/>
    </xf>
    <xf numFmtId="0" fontId="9" fillId="0" borderId="4" xfId="1" applyFont="1" applyBorder="1" applyAlignment="1">
      <alignment horizontal="left" vertical="top"/>
    </xf>
    <xf numFmtId="0" fontId="9" fillId="0" borderId="5" xfId="1" applyFont="1" applyBorder="1" applyAlignment="1">
      <alignment horizontal="left" vertical="top"/>
    </xf>
    <xf numFmtId="0" fontId="9" fillId="0" borderId="6" xfId="1" applyFont="1" applyBorder="1" applyAlignment="1">
      <alignment horizontal="left" vertical="top"/>
    </xf>
    <xf numFmtId="0" fontId="9" fillId="0" borderId="34" xfId="1" applyFont="1" applyBorder="1" applyAlignment="1">
      <alignment horizontal="left" vertical="top"/>
    </xf>
    <xf numFmtId="0" fontId="9" fillId="0" borderId="0" xfId="1" applyFont="1" applyBorder="1" applyAlignment="1">
      <alignment horizontal="left" vertical="top"/>
    </xf>
    <xf numFmtId="0" fontId="9" fillId="0" borderId="3" xfId="1" applyFont="1" applyBorder="1" applyAlignment="1">
      <alignment horizontal="left" vertical="top"/>
    </xf>
    <xf numFmtId="0" fontId="9" fillId="0" borderId="34" xfId="1" applyFont="1" applyBorder="1" applyAlignment="1" applyProtection="1">
      <alignment wrapText="1" shrinkToFit="1"/>
      <protection locked="0"/>
    </xf>
    <xf numFmtId="0" fontId="9" fillId="0" borderId="0" xfId="1" applyFont="1" applyBorder="1" applyAlignment="1" applyProtection="1">
      <alignment shrinkToFit="1"/>
      <protection locked="0"/>
    </xf>
    <xf numFmtId="0" fontId="9" fillId="0" borderId="3" xfId="1" applyFont="1" applyBorder="1" applyAlignment="1" applyProtection="1">
      <alignment shrinkToFit="1"/>
      <protection locked="0"/>
    </xf>
    <xf numFmtId="0" fontId="9" fillId="0" borderId="34" xfId="1" applyFont="1" applyBorder="1" applyAlignment="1" applyProtection="1">
      <alignment shrinkToFit="1"/>
      <protection locked="0"/>
    </xf>
    <xf numFmtId="0" fontId="9" fillId="0" borderId="42" xfId="1" applyFont="1" applyBorder="1" applyAlignment="1" applyProtection="1">
      <alignment shrinkToFit="1"/>
      <protection locked="0"/>
    </xf>
    <xf numFmtId="0" fontId="9" fillId="0" borderId="9" xfId="1" applyFont="1" applyBorder="1" applyAlignment="1" applyProtection="1">
      <alignment shrinkToFit="1"/>
      <protection locked="0"/>
    </xf>
    <xf numFmtId="0" fontId="9" fillId="0" borderId="43" xfId="1" applyFont="1" applyBorder="1" applyAlignment="1" applyProtection="1">
      <alignment shrinkToFit="1"/>
      <protection locked="0"/>
    </xf>
    <xf numFmtId="0" fontId="13" fillId="0" borderId="55" xfId="1" applyFont="1" applyBorder="1" applyAlignment="1">
      <alignment horizontal="center" vertical="center" textRotation="255"/>
    </xf>
    <xf numFmtId="0" fontId="13" fillId="0" borderId="56" xfId="1" applyFont="1" applyBorder="1" applyAlignment="1">
      <alignment horizontal="center" vertical="center" textRotation="255"/>
    </xf>
    <xf numFmtId="0" fontId="13" fillId="0" borderId="28" xfId="1" applyFont="1" applyBorder="1" applyAlignment="1">
      <alignment horizontal="center" vertical="center" textRotation="255"/>
    </xf>
    <xf numFmtId="0" fontId="20" fillId="0" borderId="47" xfId="1" applyFont="1" applyBorder="1" applyAlignment="1">
      <alignment horizontal="center" vertical="center" wrapText="1" shrinkToFit="1"/>
    </xf>
    <xf numFmtId="0" fontId="20" fillId="0" borderId="10" xfId="1" applyFont="1" applyBorder="1" applyAlignment="1">
      <alignment horizontal="center" vertical="center" wrapText="1" shrinkToFit="1"/>
    </xf>
    <xf numFmtId="0" fontId="20" fillId="0" borderId="57" xfId="1" applyFont="1" applyBorder="1" applyAlignment="1">
      <alignment horizontal="center" vertical="center" wrapText="1" shrinkToFit="1"/>
    </xf>
    <xf numFmtId="0" fontId="20" fillId="0" borderId="34" xfId="1" applyFont="1" applyBorder="1" applyAlignment="1">
      <alignment horizontal="center" vertical="center" wrapText="1" shrinkToFit="1"/>
    </xf>
    <xf numFmtId="0" fontId="20" fillId="0" borderId="0" xfId="1" applyFont="1" applyBorder="1" applyAlignment="1">
      <alignment horizontal="center" vertical="center" wrapText="1" shrinkToFit="1"/>
    </xf>
    <xf numFmtId="0" fontId="20" fillId="0" borderId="60" xfId="1" applyFont="1" applyBorder="1" applyAlignment="1">
      <alignment horizontal="center" vertical="center" wrapText="1" shrinkToFit="1"/>
    </xf>
    <xf numFmtId="0" fontId="20" fillId="0" borderId="42" xfId="1" applyFont="1" applyBorder="1" applyAlignment="1">
      <alignment horizontal="center" vertical="center" wrapText="1" shrinkToFit="1"/>
    </xf>
    <xf numFmtId="0" fontId="20" fillId="0" borderId="9" xfId="1" applyFont="1" applyBorder="1" applyAlignment="1">
      <alignment horizontal="center" vertical="center" wrapText="1" shrinkToFit="1"/>
    </xf>
    <xf numFmtId="0" fontId="20" fillId="0" borderId="64" xfId="1" applyFont="1" applyBorder="1" applyAlignment="1">
      <alignment horizontal="center" vertical="center" wrapText="1" shrinkToFit="1"/>
    </xf>
    <xf numFmtId="0" fontId="20" fillId="0" borderId="58" xfId="1" applyFont="1" applyBorder="1" applyAlignment="1">
      <alignment horizontal="center" shrinkToFit="1"/>
    </xf>
    <xf numFmtId="0" fontId="20" fillId="0" borderId="59" xfId="1" applyFont="1" applyBorder="1" applyAlignment="1">
      <alignment horizontal="center" shrinkToFit="1"/>
    </xf>
    <xf numFmtId="0" fontId="46" fillId="12" borderId="61" xfId="1" applyFont="1" applyFill="1" applyBorder="1" applyAlignment="1">
      <alignment horizontal="center" vertical="center" shrinkToFit="1"/>
    </xf>
    <xf numFmtId="0" fontId="46" fillId="12" borderId="50" xfId="1" applyFont="1" applyFill="1" applyBorder="1" applyAlignment="1">
      <alignment horizontal="center" vertical="center" shrinkToFit="1"/>
    </xf>
    <xf numFmtId="0" fontId="46" fillId="12" borderId="62" xfId="1" applyFont="1" applyFill="1" applyBorder="1" applyAlignment="1">
      <alignment horizontal="center" vertical="center" shrinkToFit="1"/>
    </xf>
    <xf numFmtId="0" fontId="46" fillId="12" borderId="65" xfId="1" applyFont="1" applyFill="1" applyBorder="1" applyAlignment="1">
      <alignment horizontal="center" vertical="center" shrinkToFit="1"/>
    </xf>
    <xf numFmtId="0" fontId="46" fillId="12" borderId="9" xfId="1" applyFont="1" applyFill="1" applyBorder="1" applyAlignment="1">
      <alignment horizontal="center" vertical="center" shrinkToFit="1"/>
    </xf>
    <xf numFmtId="0" fontId="46" fillId="12" borderId="64" xfId="1" applyFont="1" applyFill="1" applyBorder="1" applyAlignment="1">
      <alignment horizontal="center" vertical="center" shrinkToFit="1"/>
    </xf>
    <xf numFmtId="0" fontId="13" fillId="0" borderId="47" xfId="1" applyFont="1" applyFill="1" applyBorder="1" applyAlignment="1">
      <alignment horizontal="center" vertical="center"/>
    </xf>
    <xf numFmtId="0" fontId="13" fillId="0" borderId="10" xfId="1" applyFont="1" applyFill="1" applyBorder="1" applyAlignment="1">
      <alignment horizontal="center" vertical="center"/>
    </xf>
    <xf numFmtId="0" fontId="13" fillId="0" borderId="48" xfId="1" applyFont="1" applyFill="1" applyBorder="1" applyAlignment="1">
      <alignment horizontal="center" vertical="center"/>
    </xf>
    <xf numFmtId="0" fontId="13" fillId="0" borderId="34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/>
    </xf>
    <xf numFmtId="0" fontId="13" fillId="0" borderId="8" xfId="1" applyFont="1" applyFill="1" applyBorder="1" applyAlignment="1">
      <alignment horizontal="center" vertical="center"/>
    </xf>
    <xf numFmtId="0" fontId="9" fillId="0" borderId="0" xfId="1" applyFont="1" applyBorder="1" applyAlignment="1">
      <alignment horizontal="left" vertical="center"/>
    </xf>
    <xf numFmtId="0" fontId="9" fillId="0" borderId="2" xfId="1" applyFont="1" applyBorder="1" applyAlignment="1">
      <alignment horizontal="left" vertical="center"/>
    </xf>
    <xf numFmtId="0" fontId="9" fillId="0" borderId="0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13" borderId="0" xfId="1" applyFont="1" applyFill="1" applyBorder="1" applyAlignment="1" applyProtection="1">
      <alignment horizontal="center" vertical="center"/>
      <protection locked="0"/>
    </xf>
    <xf numFmtId="0" fontId="9" fillId="13" borderId="2" xfId="1" applyFont="1" applyFill="1" applyBorder="1" applyAlignment="1" applyProtection="1">
      <alignment horizontal="center" vertical="center"/>
      <protection locked="0"/>
    </xf>
    <xf numFmtId="0" fontId="46" fillId="12" borderId="49" xfId="1" applyFont="1" applyFill="1" applyBorder="1" applyAlignment="1">
      <alignment horizontal="left" vertical="center" indent="1" shrinkToFit="1"/>
    </xf>
    <xf numFmtId="0" fontId="46" fillId="12" borderId="50" xfId="1" applyFont="1" applyFill="1" applyBorder="1" applyAlignment="1">
      <alignment horizontal="left" vertical="center" indent="1" shrinkToFit="1"/>
    </xf>
    <xf numFmtId="0" fontId="46" fillId="12" borderId="63" xfId="1" applyFont="1" applyFill="1" applyBorder="1" applyAlignment="1">
      <alignment horizontal="left" vertical="center" indent="1" shrinkToFit="1"/>
    </xf>
    <xf numFmtId="0" fontId="46" fillId="12" borderId="7" xfId="1" applyFont="1" applyFill="1" applyBorder="1" applyAlignment="1">
      <alignment horizontal="left" vertical="center" indent="1" shrinkToFit="1"/>
    </xf>
    <xf numFmtId="0" fontId="46" fillId="12" borderId="2" xfId="1" applyFont="1" applyFill="1" applyBorder="1" applyAlignment="1">
      <alignment horizontal="left" vertical="center" indent="1" shrinkToFit="1"/>
    </xf>
    <xf numFmtId="0" fontId="46" fillId="12" borderId="8" xfId="1" applyFont="1" applyFill="1" applyBorder="1" applyAlignment="1">
      <alignment horizontal="left" vertical="center" indent="1" shrinkToFit="1"/>
    </xf>
    <xf numFmtId="0" fontId="47" fillId="12" borderId="62" xfId="1" applyFont="1" applyFill="1" applyBorder="1" applyAlignment="1">
      <alignment horizontal="center" vertical="center" shrinkToFit="1"/>
    </xf>
    <xf numFmtId="0" fontId="47" fillId="12" borderId="64" xfId="1" applyFont="1" applyFill="1" applyBorder="1" applyAlignment="1">
      <alignment horizontal="center" vertical="center" shrinkToFit="1"/>
    </xf>
    <xf numFmtId="0" fontId="9" fillId="13" borderId="0" xfId="1" applyFont="1" applyFill="1" applyBorder="1" applyAlignment="1" applyProtection="1">
      <alignment horizontal="center" vertical="center" shrinkToFit="1"/>
      <protection locked="0"/>
    </xf>
    <xf numFmtId="0" fontId="9" fillId="13" borderId="2" xfId="1" applyFont="1" applyFill="1" applyBorder="1" applyAlignment="1" applyProtection="1">
      <alignment horizontal="center" vertical="center" shrinkToFit="1"/>
      <protection locked="0"/>
    </xf>
    <xf numFmtId="0" fontId="9" fillId="0" borderId="4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34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10" borderId="47" xfId="1" applyFont="1" applyFill="1" applyBorder="1" applyAlignment="1"/>
    <xf numFmtId="0" fontId="9" fillId="10" borderId="10" xfId="1" applyFont="1" applyFill="1" applyBorder="1" applyAlignment="1"/>
    <xf numFmtId="0" fontId="9" fillId="10" borderId="48" xfId="1" applyFont="1" applyFill="1" applyBorder="1" applyAlignment="1"/>
    <xf numFmtId="0" fontId="9" fillId="10" borderId="34" xfId="1" applyFont="1" applyFill="1" applyBorder="1" applyAlignment="1"/>
    <xf numFmtId="0" fontId="9" fillId="10" borderId="0" xfId="1" applyFont="1" applyFill="1" applyBorder="1" applyAlignment="1"/>
    <xf numFmtId="0" fontId="9" fillId="10" borderId="3" xfId="1" applyFont="1" applyFill="1" applyBorder="1" applyAlignment="1"/>
    <xf numFmtId="0" fontId="9" fillId="10" borderId="42" xfId="1" applyFont="1" applyFill="1" applyBorder="1" applyAlignment="1"/>
    <xf numFmtId="0" fontId="9" fillId="10" borderId="9" xfId="1" applyFont="1" applyFill="1" applyBorder="1" applyAlignment="1"/>
    <xf numFmtId="0" fontId="9" fillId="10" borderId="43" xfId="1" applyFont="1" applyFill="1" applyBorder="1" applyAlignment="1"/>
    <xf numFmtId="0" fontId="9" fillId="0" borderId="18" xfId="1" applyFont="1" applyBorder="1" applyAlignment="1">
      <alignment horizontal="distributed" vertical="center"/>
    </xf>
    <xf numFmtId="9" fontId="9" fillId="12" borderId="18" xfId="6" applyFont="1" applyFill="1" applyBorder="1" applyAlignment="1">
      <alignment horizontal="center" vertical="center"/>
    </xf>
    <xf numFmtId="9" fontId="9" fillId="12" borderId="19" xfId="6" applyFont="1" applyFill="1" applyBorder="1" applyAlignment="1">
      <alignment horizontal="center" vertical="center"/>
    </xf>
    <xf numFmtId="9" fontId="9" fillId="12" borderId="44" xfId="6" applyFont="1" applyFill="1" applyBorder="1" applyAlignment="1">
      <alignment horizontal="center" vertical="center"/>
    </xf>
    <xf numFmtId="9" fontId="9" fillId="12" borderId="6" xfId="6" applyFont="1" applyFill="1" applyBorder="1" applyAlignment="1">
      <alignment horizontal="center" vertical="center"/>
    </xf>
    <xf numFmtId="9" fontId="9" fillId="12" borderId="41" xfId="6" applyFont="1" applyFill="1" applyBorder="1" applyAlignment="1">
      <alignment horizontal="center" vertical="center"/>
    </xf>
    <xf numFmtId="9" fontId="9" fillId="12" borderId="8" xfId="6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distributed" vertical="center"/>
    </xf>
    <xf numFmtId="0" fontId="9" fillId="0" borderId="5" xfId="1" applyFont="1" applyFill="1" applyBorder="1" applyAlignment="1">
      <alignment horizontal="distributed" vertical="center"/>
    </xf>
    <xf numFmtId="0" fontId="9" fillId="0" borderId="6" xfId="1" applyFont="1" applyFill="1" applyBorder="1" applyAlignment="1">
      <alignment horizontal="distributed" vertical="center"/>
    </xf>
    <xf numFmtId="0" fontId="9" fillId="0" borderId="7" xfId="1" applyFont="1" applyFill="1" applyBorder="1" applyAlignment="1">
      <alignment horizontal="distributed" vertical="center"/>
    </xf>
    <xf numFmtId="0" fontId="9" fillId="0" borderId="2" xfId="1" applyFont="1" applyFill="1" applyBorder="1" applyAlignment="1">
      <alignment horizontal="distributed" vertical="center"/>
    </xf>
    <xf numFmtId="0" fontId="9" fillId="0" borderId="8" xfId="1" applyFont="1" applyFill="1" applyBorder="1" applyAlignment="1">
      <alignment horizontal="distributed" vertical="center"/>
    </xf>
    <xf numFmtId="0" fontId="9" fillId="12" borderId="18" xfId="1" applyFont="1" applyFill="1" applyBorder="1" applyAlignment="1">
      <alignment horizontal="center" vertical="center"/>
    </xf>
    <xf numFmtId="0" fontId="9" fillId="12" borderId="45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46" fillId="12" borderId="46" xfId="1" applyFont="1" applyFill="1" applyBorder="1" applyAlignment="1">
      <alignment horizontal="left" vertical="center" indent="1"/>
    </xf>
    <xf numFmtId="0" fontId="46" fillId="12" borderId="30" xfId="1" applyFont="1" applyFill="1" applyBorder="1" applyAlignment="1">
      <alignment horizontal="left" vertical="center" indent="1"/>
    </xf>
    <xf numFmtId="0" fontId="46" fillId="12" borderId="33" xfId="1" applyFont="1" applyFill="1" applyBorder="1" applyAlignment="1">
      <alignment horizontal="left" vertical="center" indent="1"/>
    </xf>
    <xf numFmtId="0" fontId="9" fillId="0" borderId="34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5" xfId="1" applyFont="1" applyBorder="1" applyAlignment="1">
      <alignment horizontal="distributed" vertical="center"/>
    </xf>
    <xf numFmtId="0" fontId="9" fillId="0" borderId="34" xfId="1" applyFont="1" applyBorder="1" applyAlignment="1">
      <alignment horizontal="distributed" vertical="center"/>
    </xf>
    <xf numFmtId="0" fontId="9" fillId="0" borderId="0" xfId="1" applyFont="1" applyBorder="1" applyAlignment="1">
      <alignment horizontal="distributed" vertical="center"/>
    </xf>
    <xf numFmtId="0" fontId="9" fillId="0" borderId="7" xfId="1" applyFont="1" applyBorder="1" applyAlignment="1">
      <alignment horizontal="distributed" vertical="center"/>
    </xf>
    <xf numFmtId="0" fontId="9" fillId="0" borderId="2" xfId="1" applyFont="1" applyBorder="1" applyAlignment="1">
      <alignment horizontal="distributed" vertical="center"/>
    </xf>
    <xf numFmtId="0" fontId="9" fillId="12" borderId="19" xfId="1" applyFont="1" applyFill="1" applyBorder="1" applyAlignment="1" applyProtection="1">
      <alignment horizontal="center" vertical="center" shrinkToFit="1"/>
      <protection locked="0"/>
    </xf>
    <xf numFmtId="0" fontId="9" fillId="12" borderId="20" xfId="1" applyFont="1" applyFill="1" applyBorder="1" applyAlignment="1" applyProtection="1">
      <alignment horizontal="center" vertical="center" shrinkToFit="1"/>
      <protection locked="0"/>
    </xf>
    <xf numFmtId="0" fontId="9" fillId="12" borderId="29" xfId="1" applyFont="1" applyFill="1" applyBorder="1" applyAlignment="1" applyProtection="1">
      <alignment horizontal="center" vertical="center" shrinkToFit="1"/>
      <protection locked="0"/>
    </xf>
    <xf numFmtId="0" fontId="9" fillId="12" borderId="4" xfId="1" applyFont="1" applyFill="1" applyBorder="1" applyAlignment="1" applyProtection="1">
      <alignment horizontal="center" vertical="center" shrinkToFit="1"/>
      <protection locked="0"/>
    </xf>
    <xf numFmtId="0" fontId="9" fillId="12" borderId="5" xfId="1" applyFont="1" applyFill="1" applyBorder="1" applyAlignment="1" applyProtection="1">
      <alignment horizontal="center" vertical="center" shrinkToFit="1"/>
      <protection locked="0"/>
    </xf>
    <xf numFmtId="0" fontId="9" fillId="12" borderId="6" xfId="1" applyFont="1" applyFill="1" applyBorder="1" applyAlignment="1" applyProtection="1">
      <alignment horizontal="center" vertical="center" shrinkToFit="1"/>
      <protection locked="0"/>
    </xf>
    <xf numFmtId="0" fontId="9" fillId="12" borderId="7" xfId="1" applyFont="1" applyFill="1" applyBorder="1" applyAlignment="1" applyProtection="1">
      <alignment horizontal="center" vertical="center" shrinkToFit="1"/>
      <protection locked="0"/>
    </xf>
    <xf numFmtId="0" fontId="9" fillId="12" borderId="2" xfId="1" applyFont="1" applyFill="1" applyBorder="1" applyAlignment="1" applyProtection="1">
      <alignment horizontal="center" vertical="center" shrinkToFit="1"/>
      <protection locked="0"/>
    </xf>
    <xf numFmtId="0" fontId="9" fillId="12" borderId="8" xfId="1" applyFont="1" applyFill="1" applyBorder="1" applyAlignment="1" applyProtection="1">
      <alignment horizontal="center" vertical="center" shrinkToFit="1"/>
      <protection locked="0"/>
    </xf>
    <xf numFmtId="0" fontId="9" fillId="12" borderId="34" xfId="1" applyFont="1" applyFill="1" applyBorder="1" applyAlignment="1" applyProtection="1">
      <alignment horizontal="center" vertical="center" shrinkToFit="1"/>
      <protection locked="0"/>
    </xf>
    <xf numFmtId="0" fontId="9" fillId="12" borderId="0" xfId="1" applyFont="1" applyFill="1" applyBorder="1" applyAlignment="1" applyProtection="1">
      <alignment horizontal="center" vertical="center" shrinkToFit="1"/>
      <protection locked="0"/>
    </xf>
    <xf numFmtId="0" fontId="9" fillId="12" borderId="3" xfId="1" applyFont="1" applyFill="1" applyBorder="1" applyAlignment="1" applyProtection="1">
      <alignment horizontal="center" vertical="center" shrinkToFit="1"/>
      <protection locked="0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42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10" borderId="42" xfId="1" applyFont="1" applyFill="1" applyBorder="1" applyAlignment="1" applyProtection="1">
      <alignment shrinkToFit="1"/>
      <protection locked="0"/>
    </xf>
    <xf numFmtId="0" fontId="9" fillId="10" borderId="9" xfId="1" applyFont="1" applyFill="1" applyBorder="1" applyAlignment="1" applyProtection="1">
      <alignment shrinkToFit="1"/>
      <protection locked="0"/>
    </xf>
    <xf numFmtId="0" fontId="9" fillId="10" borderId="43" xfId="1" applyFont="1" applyFill="1" applyBorder="1" applyAlignment="1" applyProtection="1">
      <alignment shrinkToFit="1"/>
      <protection locked="0"/>
    </xf>
    <xf numFmtId="0" fontId="9" fillId="0" borderId="5" xfId="1" applyFont="1" applyBorder="1" applyAlignment="1">
      <alignment horizontal="left" vertical="center"/>
    </xf>
    <xf numFmtId="0" fontId="9" fillId="0" borderId="9" xfId="1" applyFont="1" applyBorder="1" applyAlignment="1">
      <alignment horizontal="left" vertical="center"/>
    </xf>
    <xf numFmtId="0" fontId="9" fillId="0" borderId="6" xfId="1" applyFont="1" applyBorder="1" applyAlignment="1">
      <alignment horizontal="left" vertical="center"/>
    </xf>
    <xf numFmtId="0" fontId="9" fillId="0" borderId="43" xfId="1" applyFont="1" applyBorder="1" applyAlignment="1">
      <alignment horizontal="left" vertical="center"/>
    </xf>
    <xf numFmtId="179" fontId="10" fillId="10" borderId="19" xfId="1" applyNumberFormat="1" applyFont="1" applyFill="1" applyBorder="1" applyAlignment="1" applyProtection="1">
      <alignment vertical="center" shrinkToFit="1"/>
      <protection locked="0"/>
    </xf>
    <xf numFmtId="179" fontId="10" fillId="10" borderId="20" xfId="1" applyNumberFormat="1" applyFont="1" applyFill="1" applyBorder="1" applyAlignment="1" applyProtection="1">
      <alignment vertical="center" shrinkToFit="1"/>
      <protection locked="0"/>
    </xf>
    <xf numFmtId="179" fontId="10" fillId="10" borderId="29" xfId="1" applyNumberFormat="1" applyFont="1" applyFill="1" applyBorder="1" applyAlignment="1" applyProtection="1">
      <alignment vertical="center" shrinkToFit="1"/>
      <protection locked="0"/>
    </xf>
    <xf numFmtId="0" fontId="9" fillId="12" borderId="9" xfId="1" applyFont="1" applyFill="1" applyBorder="1" applyAlignment="1" applyProtection="1">
      <alignment horizontal="center" vertical="center" shrinkToFit="1"/>
      <protection locked="0"/>
    </xf>
    <xf numFmtId="178" fontId="11" fillId="10" borderId="20" xfId="1" applyNumberFormat="1" applyFont="1" applyFill="1" applyBorder="1" applyAlignment="1" applyProtection="1">
      <alignment horizontal="center" vertical="center" shrinkToFit="1"/>
      <protection locked="0"/>
    </xf>
    <xf numFmtId="178" fontId="11" fillId="10" borderId="29" xfId="1" applyNumberFormat="1" applyFont="1" applyFill="1" applyBorder="1" applyAlignment="1" applyProtection="1">
      <alignment horizontal="center" vertical="center" shrinkToFit="1"/>
      <protection locked="0"/>
    </xf>
    <xf numFmtId="0" fontId="17" fillId="0" borderId="4" xfId="4" applyFont="1" applyBorder="1" applyAlignment="1">
      <alignment horizontal="center" vertical="center" wrapText="1"/>
    </xf>
    <xf numFmtId="0" fontId="17" fillId="0" borderId="5" xfId="4" applyFont="1" applyBorder="1" applyAlignment="1">
      <alignment horizontal="center" vertical="center" wrapText="1"/>
    </xf>
    <xf numFmtId="0" fontId="17" fillId="0" borderId="6" xfId="4" applyFont="1" applyBorder="1" applyAlignment="1">
      <alignment horizontal="center" vertical="center" wrapText="1"/>
    </xf>
    <xf numFmtId="0" fontId="17" fillId="0" borderId="34" xfId="4" applyFont="1" applyBorder="1" applyAlignment="1">
      <alignment horizontal="center" vertical="center" wrapText="1"/>
    </xf>
    <xf numFmtId="0" fontId="17" fillId="0" borderId="0" xfId="4" applyFont="1" applyBorder="1" applyAlignment="1">
      <alignment horizontal="center" vertical="center" wrapText="1"/>
    </xf>
    <xf numFmtId="0" fontId="17" fillId="0" borderId="3" xfId="4" applyFont="1" applyBorder="1" applyAlignment="1">
      <alignment horizontal="center" vertical="center" wrapText="1"/>
    </xf>
    <xf numFmtId="0" fontId="17" fillId="0" borderId="7" xfId="4" applyFont="1" applyBorder="1" applyAlignment="1">
      <alignment horizontal="center" vertical="center" wrapText="1"/>
    </xf>
    <xf numFmtId="0" fontId="17" fillId="0" borderId="2" xfId="4" applyFont="1" applyBorder="1" applyAlignment="1">
      <alignment horizontal="center" vertical="center" wrapText="1"/>
    </xf>
    <xf numFmtId="0" fontId="17" fillId="0" borderId="8" xfId="4" applyFont="1" applyBorder="1" applyAlignment="1">
      <alignment horizontal="center" vertical="center" wrapText="1"/>
    </xf>
    <xf numFmtId="49" fontId="18" fillId="12" borderId="4" xfId="3" applyNumberFormat="1" applyFont="1" applyFill="1" applyBorder="1" applyAlignment="1">
      <alignment horizontal="center" vertical="center"/>
    </xf>
    <xf numFmtId="49" fontId="18" fillId="12" borderId="5" xfId="3" applyNumberFormat="1" applyFont="1" applyFill="1" applyBorder="1" applyAlignment="1">
      <alignment horizontal="center" vertical="center"/>
    </xf>
    <xf numFmtId="49" fontId="18" fillId="12" borderId="35" xfId="3" applyNumberFormat="1" applyFont="1" applyFill="1" applyBorder="1" applyAlignment="1">
      <alignment horizontal="center" vertical="center"/>
    </xf>
    <xf numFmtId="49" fontId="18" fillId="12" borderId="36" xfId="3" applyNumberFormat="1" applyFont="1" applyFill="1" applyBorder="1" applyAlignment="1">
      <alignment horizontal="center" vertical="center"/>
    </xf>
    <xf numFmtId="49" fontId="18" fillId="0" borderId="30" xfId="3" applyNumberFormat="1" applyFont="1" applyFill="1" applyBorder="1" applyAlignment="1">
      <alignment horizontal="center" vertical="center"/>
    </xf>
    <xf numFmtId="49" fontId="18" fillId="0" borderId="31" xfId="3" applyNumberFormat="1" applyFont="1" applyFill="1" applyBorder="1" applyAlignment="1">
      <alignment horizontal="center" vertical="center"/>
    </xf>
    <xf numFmtId="49" fontId="18" fillId="10" borderId="32" xfId="3" applyNumberFormat="1" applyFont="1" applyFill="1" applyBorder="1" applyAlignment="1">
      <alignment horizontal="left" vertical="center" shrinkToFit="1"/>
    </xf>
    <xf numFmtId="49" fontId="18" fillId="10" borderId="30" xfId="3" applyNumberFormat="1" applyFont="1" applyFill="1" applyBorder="1" applyAlignment="1">
      <alignment horizontal="left" vertical="center" shrinkToFit="1"/>
    </xf>
    <xf numFmtId="49" fontId="18" fillId="10" borderId="33" xfId="3" applyNumberFormat="1" applyFont="1" applyFill="1" applyBorder="1" applyAlignment="1">
      <alignment horizontal="left" vertical="center" shrinkToFit="1"/>
    </xf>
    <xf numFmtId="49" fontId="18" fillId="0" borderId="37" xfId="3" applyNumberFormat="1" applyFont="1" applyFill="1" applyBorder="1" applyAlignment="1">
      <alignment horizontal="center" vertical="center"/>
    </xf>
    <xf numFmtId="49" fontId="18" fillId="0" borderId="38" xfId="3" applyNumberFormat="1" applyFont="1" applyFill="1" applyBorder="1" applyAlignment="1">
      <alignment horizontal="center" vertical="center"/>
    </xf>
    <xf numFmtId="49" fontId="18" fillId="10" borderId="39" xfId="3" applyNumberFormat="1" applyFont="1" applyFill="1" applyBorder="1" applyAlignment="1">
      <alignment horizontal="left" vertical="center" shrinkToFit="1"/>
    </xf>
    <xf numFmtId="49" fontId="18" fillId="10" borderId="37" xfId="3" applyNumberFormat="1" applyFont="1" applyFill="1" applyBorder="1" applyAlignment="1">
      <alignment horizontal="left" vertical="center" shrinkToFit="1"/>
    </xf>
    <xf numFmtId="49" fontId="18" fillId="10" borderId="40" xfId="3" applyNumberFormat="1" applyFont="1" applyFill="1" applyBorder="1" applyAlignment="1">
      <alignment horizontal="left" vertical="center" shrinkToFit="1"/>
    </xf>
    <xf numFmtId="49" fontId="18" fillId="12" borderId="53" xfId="4" applyNumberFormat="1" applyFont="1" applyFill="1" applyBorder="1" applyAlignment="1" applyProtection="1">
      <alignment vertical="center"/>
      <protection locked="0"/>
    </xf>
    <xf numFmtId="49" fontId="18" fillId="12" borderId="67" xfId="4" applyNumberFormat="1" applyFont="1" applyFill="1" applyBorder="1" applyAlignment="1" applyProtection="1">
      <alignment vertical="center"/>
      <protection locked="0"/>
    </xf>
    <xf numFmtId="49" fontId="18" fillId="10" borderId="41" xfId="4" applyNumberFormat="1" applyFont="1" applyFill="1" applyBorder="1" applyAlignment="1" applyProtection="1">
      <alignment horizontal="left" vertical="center" shrinkToFit="1"/>
      <protection locked="0"/>
    </xf>
    <xf numFmtId="49" fontId="18" fillId="10" borderId="2" xfId="4" applyNumberFormat="1" applyFont="1" applyFill="1" applyBorder="1" applyAlignment="1" applyProtection="1">
      <alignment horizontal="left" vertical="center" shrinkToFit="1"/>
      <protection locked="0"/>
    </xf>
    <xf numFmtId="49" fontId="18" fillId="10" borderId="8" xfId="4" applyNumberFormat="1" applyFont="1" applyFill="1" applyBorder="1" applyAlignment="1" applyProtection="1">
      <alignment horizontal="left" vertical="center" shrinkToFit="1"/>
      <protection locked="0"/>
    </xf>
    <xf numFmtId="0" fontId="10" fillId="10" borderId="19" xfId="1" applyFont="1" applyFill="1" applyBorder="1" applyAlignment="1" applyProtection="1">
      <alignment vertical="center" shrinkToFit="1"/>
      <protection locked="0"/>
    </xf>
    <xf numFmtId="0" fontId="10" fillId="10" borderId="20" xfId="1" applyFont="1" applyFill="1" applyBorder="1" applyAlignment="1" applyProtection="1">
      <alignment vertical="center" shrinkToFit="1"/>
      <protection locked="0"/>
    </xf>
    <xf numFmtId="0" fontId="10" fillId="10" borderId="29" xfId="1" applyFont="1" applyFill="1" applyBorder="1" applyAlignment="1" applyProtection="1">
      <alignment vertical="center" shrinkToFit="1"/>
      <protection locked="0"/>
    </xf>
    <xf numFmtId="0" fontId="9" fillId="0" borderId="19" xfId="1" applyFont="1" applyBorder="1" applyAlignment="1">
      <alignment horizontal="distributed" vertical="center"/>
    </xf>
    <xf numFmtId="0" fontId="9" fillId="0" borderId="20" xfId="1" applyFont="1" applyBorder="1" applyAlignment="1">
      <alignment horizontal="distributed" vertical="center"/>
    </xf>
    <xf numFmtId="0" fontId="9" fillId="0" borderId="29" xfId="1" applyFont="1" applyBorder="1" applyAlignment="1">
      <alignment horizontal="distributed" vertical="center"/>
    </xf>
    <xf numFmtId="0" fontId="2" fillId="0" borderId="0" xfId="1" applyAlignment="1">
      <alignment horizontal="center" vertical="center"/>
    </xf>
    <xf numFmtId="0" fontId="9" fillId="0" borderId="17" xfId="1" applyFont="1" applyBorder="1" applyAlignment="1">
      <alignment horizontal="distributed" vertical="center"/>
    </xf>
    <xf numFmtId="6" fontId="0" fillId="0" borderId="19" xfId="2" quotePrefix="1" applyNumberFormat="1" applyFont="1" applyBorder="1" applyAlignment="1">
      <alignment horizontal="center" vertical="center" shrinkToFit="1"/>
    </xf>
    <xf numFmtId="6" fontId="13" fillId="0" borderId="20" xfId="2" applyNumberFormat="1" applyFont="1" applyBorder="1" applyAlignment="1">
      <alignment horizontal="center" vertical="center" shrinkToFit="1"/>
    </xf>
    <xf numFmtId="6" fontId="14" fillId="11" borderId="20" xfId="2" quotePrefix="1" applyNumberFormat="1" applyFont="1" applyFill="1" applyBorder="1" applyAlignment="1" applyProtection="1">
      <alignment vertical="center" shrinkToFit="1"/>
      <protection locked="0"/>
    </xf>
    <xf numFmtId="6" fontId="14" fillId="11" borderId="20" xfId="2" applyNumberFormat="1" applyFont="1" applyFill="1" applyBorder="1" applyAlignment="1" applyProtection="1">
      <alignment vertical="center" shrinkToFit="1"/>
      <protection locked="0"/>
    </xf>
    <xf numFmtId="6" fontId="14" fillId="11" borderId="21" xfId="2" applyNumberFormat="1" applyFont="1" applyFill="1" applyBorder="1" applyAlignment="1" applyProtection="1">
      <alignment vertical="center" shrinkToFit="1"/>
      <protection locked="0"/>
    </xf>
    <xf numFmtId="0" fontId="9" fillId="0" borderId="22" xfId="1" applyFont="1" applyBorder="1" applyAlignment="1">
      <alignment horizontal="distributed" vertical="center"/>
    </xf>
    <xf numFmtId="0" fontId="9" fillId="0" borderId="6" xfId="1" applyFont="1" applyBorder="1" applyAlignment="1">
      <alignment horizontal="distributed" vertical="center"/>
    </xf>
    <xf numFmtId="6" fontId="13" fillId="0" borderId="4" xfId="2" applyNumberFormat="1" applyFont="1" applyBorder="1" applyAlignment="1">
      <alignment horizontal="center" vertical="center" shrinkToFit="1"/>
    </xf>
    <xf numFmtId="6" fontId="13" fillId="0" borderId="5" xfId="2" applyNumberFormat="1" applyFont="1" applyBorder="1" applyAlignment="1">
      <alignment horizontal="center" vertical="center" shrinkToFit="1"/>
    </xf>
    <xf numFmtId="6" fontId="13" fillId="0" borderId="26" xfId="2" applyNumberFormat="1" applyFont="1" applyBorder="1" applyAlignment="1">
      <alignment horizontal="center" vertical="center" shrinkToFit="1"/>
    </xf>
    <xf numFmtId="6" fontId="13" fillId="0" borderId="1" xfId="2" applyNumberFormat="1" applyFont="1" applyBorder="1" applyAlignment="1">
      <alignment horizontal="center" vertical="center" shrinkToFit="1"/>
    </xf>
    <xf numFmtId="6" fontId="14" fillId="11" borderId="0" xfId="2" applyNumberFormat="1" applyFont="1" applyFill="1" applyBorder="1" applyAlignment="1" applyProtection="1">
      <alignment vertical="center" shrinkToFit="1"/>
      <protection locked="0"/>
    </xf>
    <xf numFmtId="6" fontId="14" fillId="11" borderId="23" xfId="2" applyNumberFormat="1" applyFont="1" applyFill="1" applyBorder="1" applyAlignment="1" applyProtection="1">
      <alignment vertical="center" shrinkToFit="1"/>
      <protection locked="0"/>
    </xf>
    <xf numFmtId="6" fontId="14" fillId="11" borderId="1" xfId="2" applyNumberFormat="1" applyFont="1" applyFill="1" applyBorder="1" applyAlignment="1" applyProtection="1">
      <alignment vertical="center" shrinkToFit="1"/>
      <protection locked="0"/>
    </xf>
    <xf numFmtId="6" fontId="14" fillId="11" borderId="27" xfId="2" applyNumberFormat="1" applyFont="1" applyFill="1" applyBorder="1" applyAlignment="1" applyProtection="1">
      <alignment vertical="center" shrinkToFit="1"/>
      <protection locked="0"/>
    </xf>
    <xf numFmtId="0" fontId="9" fillId="0" borderId="24" xfId="1" applyFont="1" applyBorder="1" applyAlignment="1">
      <alignment horizontal="right" vertical="center"/>
    </xf>
    <xf numFmtId="0" fontId="9" fillId="0" borderId="1" xfId="1" applyFont="1" applyBorder="1" applyAlignment="1">
      <alignment horizontal="right" vertical="center"/>
    </xf>
    <xf numFmtId="0" fontId="9" fillId="12" borderId="1" xfId="1" applyFont="1" applyFill="1" applyBorder="1" applyAlignment="1" applyProtection="1">
      <alignment horizontal="center" vertical="center"/>
    </xf>
    <xf numFmtId="0" fontId="9" fillId="0" borderId="1" xfId="1" applyFont="1" applyBorder="1" applyAlignment="1">
      <alignment vertical="center"/>
    </xf>
    <xf numFmtId="0" fontId="9" fillId="0" borderId="25" xfId="1" applyFont="1" applyBorder="1" applyAlignment="1">
      <alignment vertical="center"/>
    </xf>
    <xf numFmtId="0" fontId="9" fillId="0" borderId="11" xfId="1" applyFont="1" applyBorder="1" applyAlignment="1">
      <alignment horizontal="distributed" vertical="center"/>
    </xf>
    <xf numFmtId="0" fontId="9" fillId="0" borderId="12" xfId="1" applyFont="1" applyBorder="1" applyAlignment="1">
      <alignment horizontal="distributed" vertical="center"/>
    </xf>
    <xf numFmtId="6" fontId="13" fillId="0" borderId="13" xfId="2" applyNumberFormat="1" applyFont="1" applyBorder="1" applyAlignment="1">
      <alignment horizontal="center" vertical="center" shrinkToFit="1"/>
    </xf>
    <xf numFmtId="6" fontId="13" fillId="0" borderId="14" xfId="2" applyNumberFormat="1" applyFont="1" applyBorder="1" applyAlignment="1">
      <alignment horizontal="center" vertical="center" shrinkToFit="1"/>
    </xf>
    <xf numFmtId="6" fontId="14" fillId="11" borderId="15" xfId="2" applyNumberFormat="1" applyFont="1" applyFill="1" applyBorder="1" applyAlignment="1" applyProtection="1">
      <alignment vertical="center" shrinkToFit="1"/>
      <protection locked="0"/>
    </xf>
    <xf numFmtId="6" fontId="14" fillId="11" borderId="16" xfId="2" applyNumberFormat="1" applyFont="1" applyFill="1" applyBorder="1" applyAlignment="1" applyProtection="1">
      <alignment vertical="center" shrinkToFit="1"/>
      <protection locked="0"/>
    </xf>
    <xf numFmtId="0" fontId="3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0" fontId="7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shrinkToFit="1"/>
    </xf>
    <xf numFmtId="0" fontId="9" fillId="0" borderId="28" xfId="1" applyFont="1" applyBorder="1" applyAlignment="1">
      <alignment horizontal="distributed" vertical="center"/>
    </xf>
    <xf numFmtId="0" fontId="10" fillId="10" borderId="7" xfId="1" applyFont="1" applyFill="1" applyBorder="1" applyAlignment="1" applyProtection="1">
      <alignment vertical="center" shrinkToFit="1"/>
      <protection locked="0"/>
    </xf>
    <xf numFmtId="0" fontId="10" fillId="10" borderId="2" xfId="1" applyFont="1" applyFill="1" applyBorder="1" applyAlignment="1" applyProtection="1">
      <alignment vertical="center" shrinkToFit="1"/>
      <protection locked="0"/>
    </xf>
    <xf numFmtId="0" fontId="10" fillId="10" borderId="8" xfId="1" applyFont="1" applyFill="1" applyBorder="1" applyAlignment="1" applyProtection="1">
      <alignment vertical="center" shrinkToFit="1"/>
      <protection locked="0"/>
    </xf>
    <xf numFmtId="0" fontId="11" fillId="10" borderId="10" xfId="1" applyNumberFormat="1" applyFont="1" applyFill="1" applyBorder="1" applyAlignment="1" applyProtection="1">
      <alignment horizontal="center" vertical="center" shrinkToFit="1"/>
      <protection locked="0"/>
    </xf>
    <xf numFmtId="0" fontId="11" fillId="10" borderId="9" xfId="1" applyNumberFormat="1" applyFont="1" applyFill="1" applyBorder="1" applyAlignment="1" applyProtection="1">
      <alignment horizontal="center" vertical="center" shrinkToFit="1"/>
      <protection locked="0"/>
    </xf>
    <xf numFmtId="0" fontId="11" fillId="0" borderId="10" xfId="1" applyNumberFormat="1" applyFont="1" applyBorder="1" applyAlignment="1" applyProtection="1">
      <alignment horizontal="center" vertical="center" shrinkToFit="1"/>
      <protection locked="0"/>
    </xf>
    <xf numFmtId="0" fontId="11" fillId="0" borderId="9" xfId="1" applyNumberFormat="1" applyFont="1" applyBorder="1" applyAlignment="1" applyProtection="1">
      <alignment horizontal="center" vertical="center" shrinkToFit="1"/>
      <protection locked="0"/>
    </xf>
    <xf numFmtId="0" fontId="9" fillId="0" borderId="0" xfId="1" applyFont="1" applyAlignment="1">
      <alignment horizontal="center" vertical="top"/>
    </xf>
    <xf numFmtId="0" fontId="10" fillId="10" borderId="2" xfId="1" applyNumberFormat="1" applyFont="1" applyFill="1" applyBorder="1" applyAlignment="1" applyProtection="1">
      <alignment horizontal="center" shrinkToFit="1"/>
      <protection locked="0"/>
    </xf>
    <xf numFmtId="0" fontId="11" fillId="10" borderId="0" xfId="1" applyNumberFormat="1" applyFont="1" applyFill="1" applyAlignment="1" applyProtection="1">
      <alignment horizontal="center" vertical="center" shrinkToFit="1"/>
      <protection locked="0"/>
    </xf>
    <xf numFmtId="0" fontId="11" fillId="0" borderId="0" xfId="1" applyNumberFormat="1" applyFont="1" applyAlignment="1" applyProtection="1">
      <alignment horizontal="center" vertical="center" shrinkToFit="1"/>
      <protection locked="0"/>
    </xf>
    <xf numFmtId="176" fontId="10" fillId="10" borderId="0" xfId="1" applyNumberFormat="1" applyFont="1" applyFill="1" applyAlignment="1" applyProtection="1">
      <alignment horizontal="center" shrinkToFit="1"/>
      <protection locked="0"/>
    </xf>
    <xf numFmtId="0" fontId="9" fillId="0" borderId="0" xfId="1" applyFont="1" applyAlignment="1">
      <alignment horizontal="center" vertical="center" shrinkToFit="1"/>
    </xf>
    <xf numFmtId="0" fontId="9" fillId="0" borderId="3" xfId="1" applyFont="1" applyBorder="1" applyAlignment="1">
      <alignment horizontal="center" vertical="center" shrinkToFit="1"/>
    </xf>
    <xf numFmtId="177" fontId="11" fillId="12" borderId="4" xfId="1" applyNumberFormat="1" applyFont="1" applyFill="1" applyBorder="1" applyAlignment="1" applyProtection="1">
      <alignment horizontal="center" vertical="center"/>
      <protection locked="0"/>
    </xf>
    <xf numFmtId="177" fontId="11" fillId="12" borderId="7" xfId="1" applyNumberFormat="1" applyFont="1" applyFill="1" applyBorder="1" applyAlignment="1" applyProtection="1">
      <alignment horizontal="center" vertical="center"/>
      <protection locked="0"/>
    </xf>
    <xf numFmtId="49" fontId="11" fillId="10" borderId="5" xfId="1" applyNumberFormat="1" applyFont="1" applyFill="1" applyBorder="1" applyAlignment="1" applyProtection="1">
      <alignment vertical="center" shrinkToFit="1"/>
      <protection locked="0"/>
    </xf>
    <xf numFmtId="49" fontId="11" fillId="10" borderId="6" xfId="1" applyNumberFormat="1" applyFont="1" applyFill="1" applyBorder="1" applyAlignment="1" applyProtection="1">
      <alignment vertical="center" shrinkToFit="1"/>
      <protection locked="0"/>
    </xf>
    <xf numFmtId="49" fontId="11" fillId="10" borderId="2" xfId="1" applyNumberFormat="1" applyFont="1" applyFill="1" applyBorder="1" applyAlignment="1" applyProtection="1">
      <alignment vertical="center" shrinkToFit="1"/>
      <protection locked="0"/>
    </xf>
    <xf numFmtId="49" fontId="11" fillId="10" borderId="8" xfId="1" applyNumberFormat="1" applyFont="1" applyFill="1" applyBorder="1" applyAlignment="1" applyProtection="1">
      <alignment vertical="center" shrinkToFit="1"/>
      <protection locked="0"/>
    </xf>
    <xf numFmtId="0" fontId="9" fillId="0" borderId="47" xfId="1" applyFont="1" applyBorder="1" applyAlignment="1" applyProtection="1">
      <alignment shrinkToFit="1"/>
      <protection locked="0"/>
    </xf>
    <xf numFmtId="0" fontId="9" fillId="0" borderId="10" xfId="1" applyFont="1" applyBorder="1" applyAlignment="1" applyProtection="1">
      <alignment shrinkToFit="1"/>
      <protection locked="0"/>
    </xf>
    <xf numFmtId="0" fontId="9" fillId="0" borderId="48" xfId="1" applyFont="1" applyBorder="1" applyAlignment="1" applyProtection="1">
      <alignment shrinkToFit="1"/>
      <protection locked="0"/>
    </xf>
    <xf numFmtId="0" fontId="9" fillId="0" borderId="7" xfId="1" applyFont="1" applyBorder="1" applyAlignment="1" applyProtection="1">
      <alignment shrinkToFit="1"/>
      <protection locked="0"/>
    </xf>
    <xf numFmtId="0" fontId="9" fillId="0" borderId="2" xfId="1" applyFont="1" applyBorder="1" applyAlignment="1" applyProtection="1">
      <alignment shrinkToFit="1"/>
      <protection locked="0"/>
    </xf>
    <xf numFmtId="0" fontId="9" fillId="0" borderId="8" xfId="1" applyFont="1" applyBorder="1" applyAlignment="1" applyProtection="1">
      <alignment shrinkToFit="1"/>
      <protection locked="0"/>
    </xf>
    <xf numFmtId="6" fontId="14" fillId="0" borderId="0" xfId="2" applyNumberFormat="1" applyFont="1" applyBorder="1" applyAlignment="1" applyProtection="1">
      <alignment vertical="center" shrinkToFit="1"/>
      <protection locked="0"/>
    </xf>
    <xf numFmtId="6" fontId="14" fillId="0" borderId="23" xfId="2" applyNumberFormat="1" applyFont="1" applyBorder="1" applyAlignment="1" applyProtection="1">
      <alignment vertical="center" shrinkToFit="1"/>
      <protection locked="0"/>
    </xf>
    <xf numFmtId="6" fontId="14" fillId="0" borderId="1" xfId="2" applyNumberFormat="1" applyFont="1" applyBorder="1" applyAlignment="1" applyProtection="1">
      <alignment vertical="center" shrinkToFit="1"/>
      <protection locked="0"/>
    </xf>
    <xf numFmtId="6" fontId="14" fillId="0" borderId="27" xfId="2" applyNumberFormat="1" applyFont="1" applyBorder="1" applyAlignment="1" applyProtection="1">
      <alignment vertical="center" shrinkToFit="1"/>
      <protection locked="0"/>
    </xf>
    <xf numFmtId="0" fontId="9" fillId="0" borderId="1" xfId="1" applyFont="1" applyFill="1" applyBorder="1" applyAlignment="1" applyProtection="1">
      <alignment horizontal="center" vertical="center"/>
    </xf>
    <xf numFmtId="0" fontId="10" fillId="0" borderId="7" xfId="1" applyFont="1" applyBorder="1" applyAlignment="1" applyProtection="1">
      <alignment vertical="center" shrinkToFit="1"/>
      <protection locked="0"/>
    </xf>
    <xf numFmtId="0" fontId="10" fillId="0" borderId="2" xfId="1" applyFont="1" applyBorder="1" applyAlignment="1" applyProtection="1">
      <alignment vertical="center" shrinkToFit="1"/>
      <protection locked="0"/>
    </xf>
    <xf numFmtId="0" fontId="10" fillId="0" borderId="8" xfId="1" applyFont="1" applyBorder="1" applyAlignment="1" applyProtection="1">
      <alignment vertical="center" shrinkToFit="1"/>
      <protection locked="0"/>
    </xf>
    <xf numFmtId="0" fontId="46" fillId="0" borderId="49" xfId="1" applyFont="1" applyFill="1" applyBorder="1" applyAlignment="1">
      <alignment horizontal="left" vertical="center" indent="1" shrinkToFit="1"/>
    </xf>
    <xf numFmtId="0" fontId="46" fillId="0" borderId="50" xfId="1" applyFont="1" applyFill="1" applyBorder="1" applyAlignment="1">
      <alignment horizontal="left" vertical="center" indent="1" shrinkToFit="1"/>
    </xf>
    <xf numFmtId="0" fontId="46" fillId="0" borderId="63" xfId="1" applyFont="1" applyFill="1" applyBorder="1" applyAlignment="1">
      <alignment horizontal="left" vertical="center" indent="1" shrinkToFit="1"/>
    </xf>
    <xf numFmtId="0" fontId="46" fillId="0" borderId="7" xfId="1" applyFont="1" applyFill="1" applyBorder="1" applyAlignment="1">
      <alignment horizontal="left" vertical="center" indent="1" shrinkToFit="1"/>
    </xf>
    <xf numFmtId="0" fontId="46" fillId="0" borderId="2" xfId="1" applyFont="1" applyFill="1" applyBorder="1" applyAlignment="1">
      <alignment horizontal="left" vertical="center" indent="1" shrinkToFit="1"/>
    </xf>
    <xf numFmtId="0" fontId="46" fillId="0" borderId="8" xfId="1" applyFont="1" applyFill="1" applyBorder="1" applyAlignment="1">
      <alignment horizontal="left" vertical="center" indent="1" shrinkToFit="1"/>
    </xf>
    <xf numFmtId="0" fontId="46" fillId="0" borderId="61" xfId="1" applyFont="1" applyBorder="1" applyAlignment="1">
      <alignment horizontal="center" vertical="center" shrinkToFit="1"/>
    </xf>
    <xf numFmtId="0" fontId="46" fillId="0" borderId="50" xfId="1" applyFont="1" applyBorder="1" applyAlignment="1">
      <alignment horizontal="center" vertical="center" shrinkToFit="1"/>
    </xf>
    <xf numFmtId="0" fontId="46" fillId="0" borderId="62" xfId="1" applyFont="1" applyBorder="1" applyAlignment="1">
      <alignment horizontal="center" vertical="center" shrinkToFit="1"/>
    </xf>
    <xf numFmtId="0" fontId="46" fillId="0" borderId="65" xfId="1" applyFont="1" applyBorder="1" applyAlignment="1">
      <alignment horizontal="center" vertical="center" shrinkToFit="1"/>
    </xf>
    <xf numFmtId="0" fontId="46" fillId="0" borderId="9" xfId="1" applyFont="1" applyBorder="1" applyAlignment="1">
      <alignment horizontal="center" vertical="center" shrinkToFit="1"/>
    </xf>
    <xf numFmtId="0" fontId="46" fillId="0" borderId="64" xfId="1" applyFont="1" applyBorder="1" applyAlignment="1">
      <alignment horizontal="center" vertical="center" shrinkToFit="1"/>
    </xf>
    <xf numFmtId="0" fontId="47" fillId="0" borderId="61" xfId="1" applyFont="1" applyBorder="1" applyAlignment="1">
      <alignment horizontal="center" vertical="center" shrinkToFit="1"/>
    </xf>
    <xf numFmtId="0" fontId="47" fillId="0" borderId="50" xfId="1" applyFont="1" applyBorder="1" applyAlignment="1">
      <alignment horizontal="center" vertical="center" shrinkToFit="1"/>
    </xf>
    <xf numFmtId="0" fontId="47" fillId="0" borderId="62" xfId="1" applyFont="1" applyBorder="1" applyAlignment="1">
      <alignment horizontal="center" vertical="center" shrinkToFit="1"/>
    </xf>
    <xf numFmtId="0" fontId="47" fillId="0" borderId="65" xfId="1" applyFont="1" applyBorder="1" applyAlignment="1">
      <alignment horizontal="center" vertical="center" shrinkToFit="1"/>
    </xf>
    <xf numFmtId="0" fontId="47" fillId="0" borderId="9" xfId="1" applyFont="1" applyBorder="1" applyAlignment="1">
      <alignment horizontal="center" vertical="center" shrinkToFit="1"/>
    </xf>
    <xf numFmtId="0" fontId="47" fillId="0" borderId="64" xfId="1" applyFont="1" applyBorder="1" applyAlignment="1">
      <alignment horizontal="center" vertical="center" shrinkToFit="1"/>
    </xf>
    <xf numFmtId="0" fontId="47" fillId="0" borderId="63" xfId="1" applyFont="1" applyBorder="1" applyAlignment="1">
      <alignment horizontal="center" vertical="center" shrinkToFit="1"/>
    </xf>
    <xf numFmtId="0" fontId="47" fillId="0" borderId="43" xfId="1" applyFont="1" applyBorder="1" applyAlignment="1">
      <alignment horizontal="center" vertical="center" shrinkToFit="1"/>
    </xf>
    <xf numFmtId="0" fontId="9" fillId="0" borderId="0" xfId="1" applyFont="1" applyBorder="1" applyAlignment="1" applyProtection="1">
      <alignment horizontal="center" vertical="center"/>
      <protection locked="0"/>
    </xf>
    <xf numFmtId="0" fontId="9" fillId="0" borderId="2" xfId="1" applyFont="1" applyBorder="1" applyAlignment="1" applyProtection="1">
      <alignment horizontal="center" vertical="center"/>
      <protection locked="0"/>
    </xf>
    <xf numFmtId="9" fontId="9" fillId="0" borderId="18" xfId="6" applyFont="1" applyFill="1" applyBorder="1" applyAlignment="1">
      <alignment horizontal="center" vertical="center"/>
    </xf>
    <xf numFmtId="9" fontId="9" fillId="0" borderId="19" xfId="6" applyFont="1" applyFill="1" applyBorder="1" applyAlignment="1">
      <alignment horizontal="center" vertical="center"/>
    </xf>
    <xf numFmtId="9" fontId="9" fillId="0" borderId="44" xfId="6" applyFont="1" applyFill="1" applyBorder="1" applyAlignment="1">
      <alignment horizontal="center" vertical="center"/>
    </xf>
    <xf numFmtId="9" fontId="9" fillId="0" borderId="6" xfId="6" applyFont="1" applyFill="1" applyBorder="1" applyAlignment="1">
      <alignment horizontal="center" vertical="center"/>
    </xf>
    <xf numFmtId="9" fontId="9" fillId="0" borderId="41" xfId="6" applyFont="1" applyFill="1" applyBorder="1" applyAlignment="1">
      <alignment horizontal="center" vertical="center"/>
    </xf>
    <xf numFmtId="9" fontId="9" fillId="0" borderId="8" xfId="6" applyFont="1" applyFill="1" applyBorder="1" applyAlignment="1">
      <alignment horizontal="center" vertical="center"/>
    </xf>
    <xf numFmtId="0" fontId="9" fillId="0" borderId="18" xfId="1" applyFont="1" applyFill="1" applyBorder="1" applyAlignment="1">
      <alignment horizontal="center" vertical="center"/>
    </xf>
    <xf numFmtId="0" fontId="9" fillId="0" borderId="45" xfId="1" applyFont="1" applyFill="1" applyBorder="1" applyAlignment="1">
      <alignment horizontal="center" vertical="center"/>
    </xf>
    <xf numFmtId="0" fontId="46" fillId="0" borderId="46" xfId="1" applyFont="1" applyFill="1" applyBorder="1" applyAlignment="1">
      <alignment horizontal="left" vertical="center" indent="1"/>
    </xf>
    <xf numFmtId="0" fontId="46" fillId="0" borderId="30" xfId="1" applyFont="1" applyFill="1" applyBorder="1" applyAlignment="1">
      <alignment horizontal="left" vertical="center" indent="1"/>
    </xf>
    <xf numFmtId="0" fontId="46" fillId="0" borderId="33" xfId="1" applyFont="1" applyFill="1" applyBorder="1" applyAlignment="1">
      <alignment horizontal="left" vertical="center" indent="1"/>
    </xf>
    <xf numFmtId="179" fontId="10" fillId="0" borderId="19" xfId="1" applyNumberFormat="1" applyFont="1" applyBorder="1" applyAlignment="1" applyProtection="1">
      <alignment vertical="center" shrinkToFit="1"/>
      <protection locked="0"/>
    </xf>
    <xf numFmtId="179" fontId="10" fillId="0" borderId="20" xfId="1" applyNumberFormat="1" applyFont="1" applyBorder="1" applyAlignment="1" applyProtection="1">
      <alignment vertical="center" shrinkToFit="1"/>
      <protection locked="0"/>
    </xf>
    <xf numFmtId="179" fontId="10" fillId="0" borderId="29" xfId="1" applyNumberFormat="1" applyFont="1" applyBorder="1" applyAlignment="1" applyProtection="1">
      <alignment vertical="center" shrinkToFit="1"/>
      <protection locked="0"/>
    </xf>
    <xf numFmtId="0" fontId="9" fillId="0" borderId="0" xfId="1" applyFont="1" applyBorder="1" applyAlignment="1" applyProtection="1">
      <alignment horizontal="center" vertical="center" shrinkToFit="1"/>
      <protection locked="0"/>
    </xf>
    <xf numFmtId="0" fontId="9" fillId="0" borderId="2" xfId="1" applyFont="1" applyBorder="1" applyAlignment="1" applyProtection="1">
      <alignment horizontal="center" vertical="center" shrinkToFit="1"/>
      <protection locked="0"/>
    </xf>
    <xf numFmtId="0" fontId="9" fillId="0" borderId="47" xfId="1" applyFont="1" applyFill="1" applyBorder="1" applyAlignment="1"/>
    <xf numFmtId="0" fontId="9" fillId="0" borderId="10" xfId="1" applyFont="1" applyFill="1" applyBorder="1" applyAlignment="1"/>
    <xf numFmtId="0" fontId="9" fillId="0" borderId="48" xfId="1" applyFont="1" applyFill="1" applyBorder="1" applyAlignment="1"/>
    <xf numFmtId="0" fontId="9" fillId="0" borderId="34" xfId="1" applyFont="1" applyFill="1" applyBorder="1" applyAlignment="1"/>
    <xf numFmtId="0" fontId="9" fillId="0" borderId="0" xfId="1" applyFont="1" applyFill="1" applyBorder="1" applyAlignment="1"/>
    <xf numFmtId="0" fontId="9" fillId="0" borderId="3" xfId="1" applyFont="1" applyFill="1" applyBorder="1" applyAlignment="1"/>
    <xf numFmtId="0" fontId="9" fillId="0" borderId="42" xfId="1" applyFont="1" applyFill="1" applyBorder="1" applyAlignment="1"/>
    <xf numFmtId="0" fontId="9" fillId="0" borderId="9" xfId="1" applyFont="1" applyFill="1" applyBorder="1" applyAlignment="1"/>
    <xf numFmtId="0" fontId="9" fillId="0" borderId="43" xfId="1" applyFont="1" applyFill="1" applyBorder="1" applyAlignment="1"/>
    <xf numFmtId="0" fontId="9" fillId="0" borderId="19" xfId="1" applyFont="1" applyBorder="1" applyAlignment="1" applyProtection="1">
      <alignment horizontal="center" vertical="center" shrinkToFit="1"/>
      <protection locked="0"/>
    </xf>
    <xf numFmtId="0" fontId="9" fillId="0" borderId="20" xfId="1" applyFont="1" applyBorder="1" applyAlignment="1" applyProtection="1">
      <alignment horizontal="center" vertical="center" shrinkToFit="1"/>
      <protection locked="0"/>
    </xf>
    <xf numFmtId="0" fontId="9" fillId="0" borderId="29" xfId="1" applyFont="1" applyBorder="1" applyAlignment="1" applyProtection="1">
      <alignment horizontal="center" vertical="center" shrinkToFit="1"/>
      <protection locked="0"/>
    </xf>
    <xf numFmtId="0" fontId="9" fillId="0" borderId="4" xfId="1" applyFont="1" applyBorder="1" applyAlignment="1" applyProtection="1">
      <alignment horizontal="center" vertical="center" shrinkToFit="1"/>
      <protection locked="0"/>
    </xf>
    <xf numFmtId="0" fontId="9" fillId="0" borderId="5" xfId="1" applyFont="1" applyBorder="1" applyAlignment="1" applyProtection="1">
      <alignment horizontal="center" vertical="center" shrinkToFit="1"/>
      <protection locked="0"/>
    </xf>
    <xf numFmtId="0" fontId="9" fillId="0" borderId="6" xfId="1" applyFont="1" applyBorder="1" applyAlignment="1" applyProtection="1">
      <alignment horizontal="center" vertical="center" shrinkToFit="1"/>
      <protection locked="0"/>
    </xf>
    <xf numFmtId="0" fontId="9" fillId="0" borderId="7" xfId="1" applyFont="1" applyBorder="1" applyAlignment="1" applyProtection="1">
      <alignment horizontal="center" vertical="center" shrinkToFit="1"/>
      <protection locked="0"/>
    </xf>
    <xf numFmtId="0" fontId="9" fillId="0" borderId="8" xfId="1" applyFont="1" applyBorder="1" applyAlignment="1" applyProtection="1">
      <alignment horizontal="center" vertical="center" shrinkToFit="1"/>
      <protection locked="0"/>
    </xf>
    <xf numFmtId="0" fontId="9" fillId="0" borderId="34" xfId="1" applyFont="1" applyBorder="1" applyAlignment="1" applyProtection="1">
      <alignment horizontal="center" vertical="center" shrinkToFit="1"/>
      <protection locked="0"/>
    </xf>
    <xf numFmtId="0" fontId="9" fillId="0" borderId="3" xfId="1" applyFont="1" applyBorder="1" applyAlignment="1" applyProtection="1">
      <alignment horizontal="center" vertical="center" shrinkToFit="1"/>
      <protection locked="0"/>
    </xf>
    <xf numFmtId="0" fontId="9" fillId="0" borderId="9" xfId="1" applyFont="1" applyBorder="1" applyAlignment="1" applyProtection="1">
      <alignment horizontal="center" vertical="center" shrinkToFit="1"/>
      <protection locked="0"/>
    </xf>
    <xf numFmtId="178" fontId="11" fillId="0" borderId="20" xfId="1" applyNumberFormat="1" applyFont="1" applyBorder="1" applyAlignment="1" applyProtection="1">
      <alignment horizontal="center" vertical="center" shrinkToFit="1"/>
      <protection locked="0"/>
    </xf>
    <xf numFmtId="178" fontId="11" fillId="0" borderId="29" xfId="1" applyNumberFormat="1" applyFont="1" applyBorder="1" applyAlignment="1" applyProtection="1">
      <alignment horizontal="center" vertical="center" shrinkToFit="1"/>
      <protection locked="0"/>
    </xf>
    <xf numFmtId="49" fontId="18" fillId="0" borderId="4" xfId="3" applyNumberFormat="1" applyFont="1" applyFill="1" applyBorder="1" applyAlignment="1">
      <alignment horizontal="center" vertical="center"/>
    </xf>
    <xf numFmtId="49" fontId="18" fillId="0" borderId="5" xfId="3" applyNumberFormat="1" applyFont="1" applyFill="1" applyBorder="1" applyAlignment="1">
      <alignment horizontal="center" vertical="center"/>
    </xf>
    <xf numFmtId="49" fontId="18" fillId="0" borderId="35" xfId="3" applyNumberFormat="1" applyFont="1" applyFill="1" applyBorder="1" applyAlignment="1">
      <alignment horizontal="center" vertical="center"/>
    </xf>
    <xf numFmtId="49" fontId="18" fillId="0" borderId="36" xfId="3" applyNumberFormat="1" applyFont="1" applyFill="1" applyBorder="1" applyAlignment="1">
      <alignment horizontal="center" vertical="center"/>
    </xf>
    <xf numFmtId="49" fontId="18" fillId="0" borderId="32" xfId="3" applyNumberFormat="1" applyFont="1" applyFill="1" applyBorder="1" applyAlignment="1">
      <alignment horizontal="left" vertical="center" shrinkToFit="1"/>
    </xf>
    <xf numFmtId="49" fontId="18" fillId="0" borderId="30" xfId="3" applyNumberFormat="1" applyFont="1" applyFill="1" applyBorder="1" applyAlignment="1">
      <alignment horizontal="left" vertical="center" shrinkToFit="1"/>
    </xf>
    <xf numFmtId="49" fontId="18" fillId="0" borderId="33" xfId="3" applyNumberFormat="1" applyFont="1" applyFill="1" applyBorder="1" applyAlignment="1">
      <alignment horizontal="left" vertical="center" shrinkToFit="1"/>
    </xf>
    <xf numFmtId="49" fontId="18" fillId="0" borderId="39" xfId="3" applyNumberFormat="1" applyFont="1" applyFill="1" applyBorder="1" applyAlignment="1">
      <alignment horizontal="left" vertical="center" shrinkToFit="1"/>
    </xf>
    <xf numFmtId="49" fontId="18" fillId="0" borderId="37" xfId="3" applyNumberFormat="1" applyFont="1" applyFill="1" applyBorder="1" applyAlignment="1">
      <alignment horizontal="left" vertical="center" shrinkToFit="1"/>
    </xf>
    <xf numFmtId="49" fontId="18" fillId="0" borderId="40" xfId="3" applyNumberFormat="1" applyFont="1" applyFill="1" applyBorder="1" applyAlignment="1">
      <alignment horizontal="left" vertical="center" shrinkToFit="1"/>
    </xf>
    <xf numFmtId="49" fontId="18" fillId="0" borderId="41" xfId="4" applyNumberFormat="1" applyFont="1" applyFill="1" applyBorder="1" applyAlignment="1" applyProtection="1">
      <alignment horizontal="left" vertical="center" shrinkToFit="1"/>
      <protection locked="0"/>
    </xf>
    <xf numFmtId="49" fontId="18" fillId="0" borderId="2" xfId="4" applyNumberFormat="1" applyFont="1" applyFill="1" applyBorder="1" applyAlignment="1" applyProtection="1">
      <alignment horizontal="left" vertical="center" shrinkToFit="1"/>
      <protection locked="0"/>
    </xf>
    <xf numFmtId="49" fontId="18" fillId="0" borderId="8" xfId="4" applyNumberFormat="1" applyFont="1" applyFill="1" applyBorder="1" applyAlignment="1" applyProtection="1">
      <alignment horizontal="left" vertical="center" shrinkToFit="1"/>
      <protection locked="0"/>
    </xf>
    <xf numFmtId="0" fontId="10" fillId="0" borderId="19" xfId="1" applyFont="1" applyBorder="1" applyAlignment="1" applyProtection="1">
      <alignment vertical="center" shrinkToFit="1"/>
      <protection locked="0"/>
    </xf>
    <xf numFmtId="0" fontId="10" fillId="0" borderId="20" xfId="1" applyFont="1" applyBorder="1" applyAlignment="1" applyProtection="1">
      <alignment vertical="center" shrinkToFit="1"/>
      <protection locked="0"/>
    </xf>
    <xf numFmtId="0" fontId="10" fillId="0" borderId="29" xfId="1" applyFont="1" applyBorder="1" applyAlignment="1" applyProtection="1">
      <alignment vertical="center" shrinkToFit="1"/>
      <protection locked="0"/>
    </xf>
    <xf numFmtId="49" fontId="18" fillId="0" borderId="53" xfId="4" applyNumberFormat="1" applyFont="1" applyFill="1" applyBorder="1" applyAlignment="1" applyProtection="1">
      <alignment vertical="center"/>
      <protection locked="0"/>
    </xf>
    <xf numFmtId="49" fontId="18" fillId="0" borderId="67" xfId="4" applyNumberFormat="1" applyFont="1" applyFill="1" applyBorder="1" applyAlignment="1" applyProtection="1">
      <alignment vertical="center"/>
      <protection locked="0"/>
    </xf>
    <xf numFmtId="6" fontId="14" fillId="0" borderId="15" xfId="2" applyNumberFormat="1" applyFont="1" applyBorder="1" applyAlignment="1" applyProtection="1">
      <alignment vertical="center" shrinkToFit="1"/>
      <protection locked="0"/>
    </xf>
    <xf numFmtId="6" fontId="14" fillId="0" borderId="16" xfId="2" applyNumberFormat="1" applyFont="1" applyBorder="1" applyAlignment="1" applyProtection="1">
      <alignment vertical="center" shrinkToFit="1"/>
      <protection locked="0"/>
    </xf>
    <xf numFmtId="6" fontId="14" fillId="0" borderId="20" xfId="2" quotePrefix="1" applyNumberFormat="1" applyFont="1" applyBorder="1" applyAlignment="1" applyProtection="1">
      <alignment vertical="center" shrinkToFit="1"/>
      <protection locked="0"/>
    </xf>
    <xf numFmtId="6" fontId="14" fillId="0" borderId="20" xfId="2" applyNumberFormat="1" applyFont="1" applyBorder="1" applyAlignment="1" applyProtection="1">
      <alignment vertical="center" shrinkToFit="1"/>
      <protection locked="0"/>
    </xf>
    <xf numFmtId="6" fontId="14" fillId="0" borderId="21" xfId="2" applyNumberFormat="1" applyFont="1" applyBorder="1" applyAlignment="1" applyProtection="1">
      <alignment vertical="center" shrinkToFit="1"/>
      <protection locked="0"/>
    </xf>
    <xf numFmtId="0" fontId="10" fillId="0" borderId="2" xfId="1" applyNumberFormat="1" applyFont="1" applyBorder="1" applyAlignment="1" applyProtection="1">
      <alignment horizontal="center" shrinkToFit="1"/>
      <protection locked="0"/>
    </xf>
    <xf numFmtId="176" fontId="10" fillId="0" borderId="0" xfId="1" applyNumberFormat="1" applyFont="1" applyAlignment="1" applyProtection="1">
      <alignment horizontal="center" shrinkToFit="1"/>
      <protection locked="0"/>
    </xf>
    <xf numFmtId="177" fontId="11" fillId="0" borderId="4" xfId="1" applyNumberFormat="1" applyFont="1" applyBorder="1" applyAlignment="1" applyProtection="1">
      <alignment horizontal="center" vertical="center"/>
      <protection locked="0"/>
    </xf>
    <xf numFmtId="177" fontId="11" fillId="0" borderId="7" xfId="1" applyNumberFormat="1" applyFont="1" applyBorder="1" applyAlignment="1" applyProtection="1">
      <alignment horizontal="center" vertical="center"/>
      <protection locked="0"/>
    </xf>
    <xf numFmtId="49" fontId="11" fillId="0" borderId="5" xfId="1" applyNumberFormat="1" applyFont="1" applyBorder="1" applyAlignment="1" applyProtection="1">
      <alignment vertical="center" shrinkToFit="1"/>
      <protection locked="0"/>
    </xf>
    <xf numFmtId="49" fontId="11" fillId="0" borderId="6" xfId="1" applyNumberFormat="1" applyFont="1" applyBorder="1" applyAlignment="1" applyProtection="1">
      <alignment vertical="center" shrinkToFit="1"/>
      <protection locked="0"/>
    </xf>
    <xf numFmtId="49" fontId="11" fillId="0" borderId="2" xfId="1" applyNumberFormat="1" applyFont="1" applyBorder="1" applyAlignment="1" applyProtection="1">
      <alignment vertical="center" shrinkToFit="1"/>
      <protection locked="0"/>
    </xf>
    <xf numFmtId="49" fontId="11" fillId="0" borderId="8" xfId="1" applyNumberFormat="1" applyFont="1" applyBorder="1" applyAlignment="1" applyProtection="1">
      <alignment vertical="center" shrinkToFit="1"/>
      <protection locked="0"/>
    </xf>
    <xf numFmtId="0" fontId="46" fillId="0" borderId="49" xfId="1" applyNumberFormat="1" applyFont="1" applyFill="1" applyBorder="1" applyAlignment="1">
      <alignment horizontal="left" vertical="center" indent="1" shrinkToFit="1"/>
    </xf>
    <xf numFmtId="0" fontId="46" fillId="0" borderId="50" xfId="1" applyNumberFormat="1" applyFont="1" applyFill="1" applyBorder="1" applyAlignment="1">
      <alignment horizontal="left" vertical="center" indent="1" shrinkToFit="1"/>
    </xf>
    <xf numFmtId="0" fontId="46" fillId="0" borderId="63" xfId="1" applyNumberFormat="1" applyFont="1" applyFill="1" applyBorder="1" applyAlignment="1">
      <alignment horizontal="left" vertical="center" indent="1" shrinkToFit="1"/>
    </xf>
    <xf numFmtId="0" fontId="46" fillId="0" borderId="7" xfId="1" applyNumberFormat="1" applyFont="1" applyFill="1" applyBorder="1" applyAlignment="1">
      <alignment horizontal="left" vertical="center" indent="1" shrinkToFit="1"/>
    </xf>
    <xf numFmtId="0" fontId="46" fillId="0" borderId="2" xfId="1" applyNumberFormat="1" applyFont="1" applyFill="1" applyBorder="1" applyAlignment="1">
      <alignment horizontal="left" vertical="center" indent="1" shrinkToFit="1"/>
    </xf>
    <xf numFmtId="0" fontId="46" fillId="0" borderId="8" xfId="1" applyNumberFormat="1" applyFont="1" applyFill="1" applyBorder="1" applyAlignment="1">
      <alignment horizontal="left" vertical="center" indent="1" shrinkToFit="1"/>
    </xf>
    <xf numFmtId="0" fontId="47" fillId="0" borderId="61" xfId="1" applyNumberFormat="1" applyFont="1" applyBorder="1" applyAlignment="1">
      <alignment horizontal="center" vertical="center" shrinkToFit="1"/>
    </xf>
    <xf numFmtId="0" fontId="47" fillId="0" borderId="50" xfId="1" applyNumberFormat="1" applyFont="1" applyBorder="1" applyAlignment="1">
      <alignment horizontal="center" vertical="center" shrinkToFit="1"/>
    </xf>
    <xf numFmtId="0" fontId="47" fillId="0" borderId="62" xfId="1" applyNumberFormat="1" applyFont="1" applyBorder="1" applyAlignment="1">
      <alignment horizontal="center" vertical="center" shrinkToFit="1"/>
    </xf>
    <xf numFmtId="0" fontId="47" fillId="0" borderId="65" xfId="1" applyNumberFormat="1" applyFont="1" applyBorder="1" applyAlignment="1">
      <alignment horizontal="center" vertical="center" shrinkToFit="1"/>
    </xf>
    <xf numFmtId="0" fontId="47" fillId="0" borderId="9" xfId="1" applyNumberFormat="1" applyFont="1" applyBorder="1" applyAlignment="1">
      <alignment horizontal="center" vertical="center" shrinkToFit="1"/>
    </xf>
    <xf numFmtId="0" fontId="47" fillId="0" borderId="64" xfId="1" applyNumberFormat="1" applyFont="1" applyBorder="1" applyAlignment="1">
      <alignment horizontal="center" vertical="center" shrinkToFit="1"/>
    </xf>
    <xf numFmtId="0" fontId="47" fillId="0" borderId="63" xfId="1" applyNumberFormat="1" applyFont="1" applyBorder="1" applyAlignment="1">
      <alignment horizontal="center" vertical="center" shrinkToFit="1"/>
    </xf>
    <xf numFmtId="0" fontId="47" fillId="0" borderId="43" xfId="1" applyNumberFormat="1" applyFont="1" applyBorder="1" applyAlignment="1">
      <alignment horizontal="center" vertical="center" shrinkToFit="1"/>
    </xf>
    <xf numFmtId="0" fontId="9" fillId="0" borderId="5" xfId="1" applyNumberFormat="1" applyFont="1" applyBorder="1" applyAlignment="1">
      <alignment vertical="center" wrapText="1"/>
    </xf>
    <xf numFmtId="0" fontId="9" fillId="0" borderId="0" xfId="1" applyNumberFormat="1" applyFont="1" applyBorder="1" applyAlignment="1">
      <alignment vertical="center" wrapText="1"/>
    </xf>
    <xf numFmtId="0" fontId="9" fillId="0" borderId="2" xfId="1" applyNumberFormat="1" applyFont="1" applyBorder="1" applyAlignment="1">
      <alignment vertical="center" wrapText="1"/>
    </xf>
    <xf numFmtId="0" fontId="9" fillId="0" borderId="47" xfId="1" applyNumberFormat="1" applyFont="1" applyBorder="1" applyAlignment="1" applyProtection="1">
      <alignment shrinkToFit="1"/>
      <protection locked="0"/>
    </xf>
    <xf numFmtId="0" fontId="9" fillId="0" borderId="10" xfId="1" applyNumberFormat="1" applyFont="1" applyBorder="1" applyAlignment="1" applyProtection="1">
      <alignment shrinkToFit="1"/>
      <protection locked="0"/>
    </xf>
    <xf numFmtId="0" fontId="9" fillId="0" borderId="48" xfId="1" applyNumberFormat="1" applyFont="1" applyBorder="1" applyAlignment="1" applyProtection="1">
      <alignment shrinkToFit="1"/>
      <protection locked="0"/>
    </xf>
    <xf numFmtId="0" fontId="9" fillId="0" borderId="34" xfId="1" applyNumberFormat="1" applyFont="1" applyBorder="1" applyAlignment="1" applyProtection="1">
      <alignment shrinkToFit="1"/>
      <protection locked="0"/>
    </xf>
    <xf numFmtId="0" fontId="9" fillId="0" borderId="0" xfId="1" applyNumberFormat="1" applyFont="1" applyBorder="1" applyAlignment="1" applyProtection="1">
      <alignment shrinkToFit="1"/>
      <protection locked="0"/>
    </xf>
    <xf numFmtId="0" fontId="9" fillId="0" borderId="3" xfId="1" applyNumberFormat="1" applyFont="1" applyBorder="1" applyAlignment="1" applyProtection="1">
      <alignment shrinkToFit="1"/>
      <protection locked="0"/>
    </xf>
    <xf numFmtId="0" fontId="9" fillId="0" borderId="7" xfId="1" applyNumberFormat="1" applyFont="1" applyBorder="1" applyAlignment="1" applyProtection="1">
      <alignment shrinkToFit="1"/>
      <protection locked="0"/>
    </xf>
    <xf numFmtId="0" fontId="9" fillId="0" borderId="2" xfId="1" applyNumberFormat="1" applyFont="1" applyBorder="1" applyAlignment="1" applyProtection="1">
      <alignment shrinkToFit="1"/>
      <protection locked="0"/>
    </xf>
    <xf numFmtId="0" fontId="9" fillId="0" borderId="8" xfId="1" applyNumberFormat="1" applyFont="1" applyBorder="1" applyAlignment="1" applyProtection="1">
      <alignment shrinkToFit="1"/>
      <protection locked="0"/>
    </xf>
    <xf numFmtId="0" fontId="9" fillId="0" borderId="4" xfId="1" applyNumberFormat="1" applyFont="1" applyBorder="1" applyAlignment="1">
      <alignment horizontal="left" vertical="top"/>
    </xf>
    <xf numFmtId="0" fontId="9" fillId="0" borderId="5" xfId="1" applyNumberFormat="1" applyFont="1" applyBorder="1" applyAlignment="1">
      <alignment horizontal="left" vertical="top"/>
    </xf>
    <xf numFmtId="0" fontId="9" fillId="0" borderId="6" xfId="1" applyNumberFormat="1" applyFont="1" applyBorder="1" applyAlignment="1">
      <alignment horizontal="left" vertical="top"/>
    </xf>
    <xf numFmtId="0" fontId="9" fillId="0" borderId="34" xfId="1" applyNumberFormat="1" applyFont="1" applyBorder="1" applyAlignment="1">
      <alignment horizontal="left" vertical="top"/>
    </xf>
    <xf numFmtId="0" fontId="9" fillId="0" borderId="0" xfId="1" applyNumberFormat="1" applyFont="1" applyBorder="1" applyAlignment="1">
      <alignment horizontal="left" vertical="top"/>
    </xf>
    <xf numFmtId="0" fontId="9" fillId="0" borderId="3" xfId="1" applyNumberFormat="1" applyFont="1" applyBorder="1" applyAlignment="1">
      <alignment horizontal="left" vertical="top"/>
    </xf>
    <xf numFmtId="0" fontId="9" fillId="0" borderId="34" xfId="1" applyNumberFormat="1" applyFont="1" applyBorder="1" applyAlignment="1" applyProtection="1">
      <alignment wrapText="1" shrinkToFit="1"/>
      <protection locked="0"/>
    </xf>
    <xf numFmtId="0" fontId="9" fillId="0" borderId="42" xfId="1" applyNumberFormat="1" applyFont="1" applyBorder="1" applyAlignment="1" applyProtection="1">
      <alignment shrinkToFit="1"/>
      <protection locked="0"/>
    </xf>
    <xf numFmtId="0" fontId="9" fillId="0" borderId="9" xfId="1" applyNumberFormat="1" applyFont="1" applyBorder="1" applyAlignment="1" applyProtection="1">
      <alignment shrinkToFit="1"/>
      <protection locked="0"/>
    </xf>
    <xf numFmtId="0" fontId="9" fillId="0" borderId="43" xfId="1" applyNumberFormat="1" applyFont="1" applyBorder="1" applyAlignment="1" applyProtection="1">
      <alignment shrinkToFit="1"/>
      <protection locked="0"/>
    </xf>
    <xf numFmtId="0" fontId="13" fillId="0" borderId="55" xfId="1" applyNumberFormat="1" applyFont="1" applyBorder="1" applyAlignment="1">
      <alignment horizontal="center" vertical="center" textRotation="255"/>
    </xf>
    <xf numFmtId="0" fontId="13" fillId="0" borderId="56" xfId="1" applyNumberFormat="1" applyFont="1" applyBorder="1" applyAlignment="1">
      <alignment horizontal="center" vertical="center" textRotation="255"/>
    </xf>
    <xf numFmtId="0" fontId="13" fillId="0" borderId="28" xfId="1" applyNumberFormat="1" applyFont="1" applyBorder="1" applyAlignment="1">
      <alignment horizontal="center" vertical="center" textRotation="255"/>
    </xf>
    <xf numFmtId="0" fontId="20" fillId="0" borderId="47" xfId="1" applyNumberFormat="1" applyFont="1" applyBorder="1" applyAlignment="1">
      <alignment horizontal="center" vertical="center" wrapText="1" shrinkToFit="1"/>
    </xf>
    <xf numFmtId="0" fontId="20" fillId="0" borderId="10" xfId="1" applyNumberFormat="1" applyFont="1" applyBorder="1" applyAlignment="1">
      <alignment horizontal="center" vertical="center" wrapText="1" shrinkToFit="1"/>
    </xf>
    <xf numFmtId="0" fontId="20" fillId="0" borderId="57" xfId="1" applyNumberFormat="1" applyFont="1" applyBorder="1" applyAlignment="1">
      <alignment horizontal="center" vertical="center" wrapText="1" shrinkToFit="1"/>
    </xf>
    <xf numFmtId="0" fontId="20" fillId="0" borderId="34" xfId="1" applyNumberFormat="1" applyFont="1" applyBorder="1" applyAlignment="1">
      <alignment horizontal="center" vertical="center" wrapText="1" shrinkToFit="1"/>
    </xf>
    <xf numFmtId="0" fontId="20" fillId="0" borderId="0" xfId="1" applyNumberFormat="1" applyFont="1" applyBorder="1" applyAlignment="1">
      <alignment horizontal="center" vertical="center" wrapText="1" shrinkToFit="1"/>
    </xf>
    <xf numFmtId="0" fontId="20" fillId="0" borderId="60" xfId="1" applyNumberFormat="1" applyFont="1" applyBorder="1" applyAlignment="1">
      <alignment horizontal="center" vertical="center" wrapText="1" shrinkToFit="1"/>
    </xf>
    <xf numFmtId="0" fontId="20" fillId="0" borderId="42" xfId="1" applyNumberFormat="1" applyFont="1" applyBorder="1" applyAlignment="1">
      <alignment horizontal="center" vertical="center" wrapText="1" shrinkToFit="1"/>
    </xf>
    <xf numFmtId="0" fontId="20" fillId="0" borderId="9" xfId="1" applyNumberFormat="1" applyFont="1" applyBorder="1" applyAlignment="1">
      <alignment horizontal="center" vertical="center" wrapText="1" shrinkToFit="1"/>
    </xf>
    <xf numFmtId="0" fontId="20" fillId="0" borderId="64" xfId="1" applyNumberFormat="1" applyFont="1" applyBorder="1" applyAlignment="1">
      <alignment horizontal="center" vertical="center" wrapText="1" shrinkToFit="1"/>
    </xf>
    <xf numFmtId="0" fontId="20" fillId="0" borderId="58" xfId="1" applyNumberFormat="1" applyFont="1" applyBorder="1" applyAlignment="1">
      <alignment horizontal="center" shrinkToFit="1"/>
    </xf>
    <xf numFmtId="0" fontId="20" fillId="0" borderId="59" xfId="1" applyNumberFormat="1" applyFont="1" applyBorder="1" applyAlignment="1">
      <alignment horizontal="center" shrinkToFit="1"/>
    </xf>
    <xf numFmtId="0" fontId="46" fillId="0" borderId="61" xfId="1" applyNumberFormat="1" applyFont="1" applyBorder="1" applyAlignment="1">
      <alignment horizontal="center" vertical="center" shrinkToFit="1"/>
    </xf>
    <xf numFmtId="0" fontId="46" fillId="0" borderId="50" xfId="1" applyNumberFormat="1" applyFont="1" applyBorder="1" applyAlignment="1">
      <alignment horizontal="center" vertical="center" shrinkToFit="1"/>
    </xf>
    <xf numFmtId="0" fontId="46" fillId="0" borderId="62" xfId="1" applyNumberFormat="1" applyFont="1" applyBorder="1" applyAlignment="1">
      <alignment horizontal="center" vertical="center" shrinkToFit="1"/>
    </xf>
    <xf numFmtId="0" fontId="46" fillId="0" borderId="65" xfId="1" applyNumberFormat="1" applyFont="1" applyBorder="1" applyAlignment="1">
      <alignment horizontal="center" vertical="center" shrinkToFit="1"/>
    </xf>
    <xf numFmtId="0" fontId="46" fillId="0" borderId="9" xfId="1" applyNumberFormat="1" applyFont="1" applyBorder="1" applyAlignment="1">
      <alignment horizontal="center" vertical="center" shrinkToFit="1"/>
    </xf>
    <xf numFmtId="0" fontId="46" fillId="0" borderId="64" xfId="1" applyNumberFormat="1" applyFont="1" applyBorder="1" applyAlignment="1">
      <alignment horizontal="center" vertical="center" shrinkToFit="1"/>
    </xf>
    <xf numFmtId="0" fontId="9" fillId="0" borderId="28" xfId="1" applyNumberFormat="1" applyFont="1" applyBorder="1" applyAlignment="1">
      <alignment horizontal="distributed" vertical="center"/>
    </xf>
    <xf numFmtId="0" fontId="10" fillId="0" borderId="7" xfId="1" applyNumberFormat="1" applyFont="1" applyBorder="1" applyAlignment="1" applyProtection="1">
      <alignment vertical="center" shrinkToFit="1"/>
      <protection locked="0"/>
    </xf>
    <xf numFmtId="0" fontId="10" fillId="0" borderId="2" xfId="1" applyNumberFormat="1" applyFont="1" applyBorder="1" applyAlignment="1" applyProtection="1">
      <alignment vertical="center" shrinkToFit="1"/>
      <protection locked="0"/>
    </xf>
    <xf numFmtId="0" fontId="10" fillId="0" borderId="8" xfId="1" applyNumberFormat="1" applyFont="1" applyBorder="1" applyAlignment="1" applyProtection="1">
      <alignment vertical="center" shrinkToFit="1"/>
      <protection locked="0"/>
    </xf>
    <xf numFmtId="0" fontId="9" fillId="0" borderId="22" xfId="1" applyNumberFormat="1" applyFont="1" applyBorder="1" applyAlignment="1">
      <alignment horizontal="distributed" vertical="center"/>
    </xf>
    <xf numFmtId="0" fontId="9" fillId="0" borderId="5" xfId="1" applyNumberFormat="1" applyFont="1" applyBorder="1" applyAlignment="1">
      <alignment horizontal="distributed" vertical="center"/>
    </xf>
    <xf numFmtId="0" fontId="9" fillId="0" borderId="6" xfId="1" applyNumberFormat="1" applyFont="1" applyBorder="1" applyAlignment="1">
      <alignment horizontal="distributed" vertical="center"/>
    </xf>
    <xf numFmtId="0" fontId="13" fillId="0" borderId="4" xfId="2" applyNumberFormat="1" applyFont="1" applyBorder="1" applyAlignment="1">
      <alignment horizontal="center" vertical="center" shrinkToFit="1"/>
    </xf>
    <xf numFmtId="0" fontId="13" fillId="0" borderId="5" xfId="2" applyNumberFormat="1" applyFont="1" applyBorder="1" applyAlignment="1">
      <alignment horizontal="center" vertical="center" shrinkToFit="1"/>
    </xf>
    <xf numFmtId="0" fontId="13" fillId="0" borderId="26" xfId="2" applyNumberFormat="1" applyFont="1" applyBorder="1" applyAlignment="1">
      <alignment horizontal="center" vertical="center" shrinkToFit="1"/>
    </xf>
    <xf numFmtId="0" fontId="13" fillId="0" borderId="1" xfId="2" applyNumberFormat="1" applyFont="1" applyBorder="1" applyAlignment="1">
      <alignment horizontal="center" vertical="center" shrinkToFit="1"/>
    </xf>
    <xf numFmtId="187" fontId="14" fillId="0" borderId="0" xfId="2" applyNumberFormat="1" applyFont="1" applyBorder="1" applyAlignment="1" applyProtection="1">
      <alignment vertical="center" shrinkToFit="1"/>
      <protection locked="0"/>
    </xf>
    <xf numFmtId="187" fontId="14" fillId="0" borderId="23" xfId="2" applyNumberFormat="1" applyFont="1" applyBorder="1" applyAlignment="1" applyProtection="1">
      <alignment vertical="center" shrinkToFit="1"/>
      <protection locked="0"/>
    </xf>
    <xf numFmtId="187" fontId="14" fillId="0" borderId="1" xfId="2" applyNumberFormat="1" applyFont="1" applyBorder="1" applyAlignment="1" applyProtection="1">
      <alignment vertical="center" shrinkToFit="1"/>
      <protection locked="0"/>
    </xf>
    <xf numFmtId="187" fontId="14" fillId="0" borderId="27" xfId="2" applyNumberFormat="1" applyFont="1" applyBorder="1" applyAlignment="1" applyProtection="1">
      <alignment vertical="center" shrinkToFit="1"/>
      <protection locked="0"/>
    </xf>
    <xf numFmtId="0" fontId="9" fillId="0" borderId="24" xfId="1" applyNumberFormat="1" applyFont="1" applyBorder="1" applyAlignment="1">
      <alignment horizontal="right" vertical="center"/>
    </xf>
    <xf numFmtId="0" fontId="9" fillId="0" borderId="1" xfId="1" applyNumberFormat="1" applyFont="1" applyBorder="1" applyAlignment="1">
      <alignment horizontal="right" vertical="center"/>
    </xf>
    <xf numFmtId="0" fontId="9" fillId="0" borderId="1" xfId="1" applyNumberFormat="1" applyFont="1" applyFill="1" applyBorder="1" applyAlignment="1" applyProtection="1">
      <alignment horizontal="center" vertical="center"/>
    </xf>
    <xf numFmtId="0" fontId="9" fillId="0" borderId="1" xfId="1" applyNumberFormat="1" applyFont="1" applyBorder="1" applyAlignment="1">
      <alignment vertical="center"/>
    </xf>
    <xf numFmtId="0" fontId="9" fillId="0" borderId="25" xfId="1" applyNumberFormat="1" applyFont="1" applyBorder="1" applyAlignment="1">
      <alignment vertical="center"/>
    </xf>
    <xf numFmtId="0" fontId="9" fillId="0" borderId="4" xfId="1" applyNumberFormat="1" applyFont="1" applyFill="1" applyBorder="1" applyAlignment="1">
      <alignment horizontal="center" vertical="center" wrapText="1"/>
    </xf>
    <xf numFmtId="0" fontId="9" fillId="0" borderId="5" xfId="1" applyNumberFormat="1" applyFont="1" applyFill="1" applyBorder="1" applyAlignment="1">
      <alignment horizontal="center" vertical="center" wrapText="1"/>
    </xf>
    <xf numFmtId="0" fontId="9" fillId="0" borderId="34" xfId="1" applyNumberFormat="1" applyFont="1" applyFill="1" applyBorder="1" applyAlignment="1">
      <alignment horizontal="center" vertical="center" wrapText="1"/>
    </xf>
    <xf numFmtId="0" fontId="9" fillId="0" borderId="0" xfId="1" applyNumberFormat="1" applyFont="1" applyFill="1" applyBorder="1" applyAlignment="1">
      <alignment horizontal="center" vertical="center" wrapText="1"/>
    </xf>
    <xf numFmtId="0" fontId="9" fillId="0" borderId="7" xfId="1" applyNumberFormat="1" applyFont="1" applyFill="1" applyBorder="1" applyAlignment="1">
      <alignment horizontal="center" vertical="center" wrapText="1"/>
    </xf>
    <xf numFmtId="0" fontId="9" fillId="0" borderId="2" xfId="1" applyNumberFormat="1" applyFont="1" applyFill="1" applyBorder="1" applyAlignment="1">
      <alignment horizontal="center" vertical="center" wrapText="1"/>
    </xf>
    <xf numFmtId="0" fontId="9" fillId="0" borderId="47" xfId="1" applyNumberFormat="1" applyFont="1" applyFill="1" applyBorder="1" applyAlignment="1"/>
    <xf numFmtId="0" fontId="9" fillId="0" borderId="10" xfId="1" applyNumberFormat="1" applyFont="1" applyFill="1" applyBorder="1" applyAlignment="1"/>
    <xf numFmtId="0" fontId="9" fillId="0" borderId="48" xfId="1" applyNumberFormat="1" applyFont="1" applyFill="1" applyBorder="1" applyAlignment="1"/>
    <xf numFmtId="0" fontId="9" fillId="0" borderId="34" xfId="1" applyNumberFormat="1" applyFont="1" applyFill="1" applyBorder="1" applyAlignment="1"/>
    <xf numFmtId="0" fontId="9" fillId="0" borderId="0" xfId="1" applyNumberFormat="1" applyFont="1" applyFill="1" applyBorder="1" applyAlignment="1"/>
    <xf numFmtId="0" fontId="9" fillId="0" borderId="3" xfId="1" applyNumberFormat="1" applyFont="1" applyFill="1" applyBorder="1" applyAlignment="1"/>
    <xf numFmtId="0" fontId="9" fillId="0" borderId="42" xfId="1" applyNumberFormat="1" applyFont="1" applyFill="1" applyBorder="1" applyAlignment="1"/>
    <xf numFmtId="0" fontId="9" fillId="0" borderId="9" xfId="1" applyNumberFormat="1" applyFont="1" applyFill="1" applyBorder="1" applyAlignment="1"/>
    <xf numFmtId="0" fontId="9" fillId="0" borderId="43" xfId="1" applyNumberFormat="1" applyFont="1" applyFill="1" applyBorder="1" applyAlignment="1"/>
    <xf numFmtId="0" fontId="9" fillId="0" borderId="0" xfId="1" applyNumberFormat="1" applyFont="1" applyBorder="1" applyAlignment="1">
      <alignment horizontal="center" vertical="center"/>
    </xf>
    <xf numFmtId="0" fontId="9" fillId="0" borderId="2" xfId="1" applyNumberFormat="1" applyFont="1" applyBorder="1" applyAlignment="1">
      <alignment horizontal="center" vertical="center"/>
    </xf>
    <xf numFmtId="0" fontId="9" fillId="0" borderId="0" xfId="1" applyNumberFormat="1" applyFont="1" applyBorder="1" applyAlignment="1">
      <alignment horizontal="left" vertical="center"/>
    </xf>
    <xf numFmtId="0" fontId="9" fillId="0" borderId="2" xfId="1" applyNumberFormat="1" applyFont="1" applyBorder="1" applyAlignment="1">
      <alignment horizontal="left" vertical="center"/>
    </xf>
    <xf numFmtId="0" fontId="9" fillId="0" borderId="0" xfId="1" applyNumberFormat="1" applyFont="1" applyBorder="1" applyAlignment="1" applyProtection="1">
      <alignment horizontal="center" vertical="center"/>
      <protection locked="0"/>
    </xf>
    <xf numFmtId="0" fontId="9" fillId="0" borderId="2" xfId="1" applyNumberFormat="1" applyFont="1" applyBorder="1" applyAlignment="1" applyProtection="1">
      <alignment horizontal="center" vertical="center"/>
      <protection locked="0"/>
    </xf>
    <xf numFmtId="0" fontId="9" fillId="0" borderId="18" xfId="1" applyNumberFormat="1" applyFont="1" applyBorder="1" applyAlignment="1">
      <alignment horizontal="distributed" vertical="center"/>
    </xf>
    <xf numFmtId="9" fontId="9" fillId="0" borderId="18" xfId="6" applyNumberFormat="1" applyFont="1" applyFill="1" applyBorder="1" applyAlignment="1">
      <alignment horizontal="center" vertical="center"/>
    </xf>
    <xf numFmtId="0" fontId="9" fillId="0" borderId="18" xfId="6" applyNumberFormat="1" applyFont="1" applyFill="1" applyBorder="1" applyAlignment="1">
      <alignment horizontal="center" vertical="center"/>
    </xf>
    <xf numFmtId="0" fontId="9" fillId="0" borderId="19" xfId="6" applyNumberFormat="1" applyFont="1" applyFill="1" applyBorder="1" applyAlignment="1">
      <alignment horizontal="center" vertical="center"/>
    </xf>
    <xf numFmtId="9" fontId="9" fillId="0" borderId="44" xfId="6" applyNumberFormat="1" applyFont="1" applyFill="1" applyBorder="1" applyAlignment="1">
      <alignment horizontal="center" vertical="center"/>
    </xf>
    <xf numFmtId="9" fontId="9" fillId="0" borderId="6" xfId="6" applyNumberFormat="1" applyFont="1" applyFill="1" applyBorder="1" applyAlignment="1">
      <alignment horizontal="center" vertical="center"/>
    </xf>
    <xf numFmtId="9" fontId="9" fillId="0" borderId="41" xfId="6" applyNumberFormat="1" applyFont="1" applyFill="1" applyBorder="1" applyAlignment="1">
      <alignment horizontal="center" vertical="center"/>
    </xf>
    <xf numFmtId="9" fontId="9" fillId="0" borderId="8" xfId="6" applyNumberFormat="1" applyFont="1" applyFill="1" applyBorder="1" applyAlignment="1">
      <alignment horizontal="center" vertical="center"/>
    </xf>
    <xf numFmtId="0" fontId="9" fillId="0" borderId="4" xfId="1" applyNumberFormat="1" applyFont="1" applyFill="1" applyBorder="1" applyAlignment="1">
      <alignment horizontal="distributed" vertical="center"/>
    </xf>
    <xf numFmtId="0" fontId="9" fillId="0" borderId="5" xfId="1" applyNumberFormat="1" applyFont="1" applyFill="1" applyBorder="1" applyAlignment="1">
      <alignment horizontal="distributed" vertical="center"/>
    </xf>
    <xf numFmtId="0" fontId="9" fillId="0" borderId="6" xfId="1" applyNumberFormat="1" applyFont="1" applyFill="1" applyBorder="1" applyAlignment="1">
      <alignment horizontal="distributed" vertical="center"/>
    </xf>
    <xf numFmtId="0" fontId="9" fillId="0" borderId="7" xfId="1" applyNumberFormat="1" applyFont="1" applyFill="1" applyBorder="1" applyAlignment="1">
      <alignment horizontal="distributed" vertical="center"/>
    </xf>
    <xf numFmtId="0" fontId="9" fillId="0" borderId="2" xfId="1" applyNumberFormat="1" applyFont="1" applyFill="1" applyBorder="1" applyAlignment="1">
      <alignment horizontal="distributed" vertical="center"/>
    </xf>
    <xf numFmtId="0" fontId="9" fillId="0" borderId="8" xfId="1" applyNumberFormat="1" applyFont="1" applyFill="1" applyBorder="1" applyAlignment="1">
      <alignment horizontal="distributed" vertical="center"/>
    </xf>
    <xf numFmtId="0" fontId="9" fillId="0" borderId="18" xfId="1" applyNumberFormat="1" applyFont="1" applyFill="1" applyBorder="1" applyAlignment="1">
      <alignment horizontal="center" vertical="center"/>
    </xf>
    <xf numFmtId="0" fontId="9" fillId="0" borderId="45" xfId="1" applyNumberFormat="1" applyFont="1" applyFill="1" applyBorder="1" applyAlignment="1">
      <alignment horizontal="center" vertical="center"/>
    </xf>
    <xf numFmtId="0" fontId="9" fillId="0" borderId="5" xfId="1" applyNumberFormat="1" applyFont="1" applyFill="1" applyBorder="1" applyAlignment="1">
      <alignment horizontal="center" vertical="center"/>
    </xf>
    <xf numFmtId="0" fontId="9" fillId="0" borderId="2" xfId="1" applyNumberFormat="1" applyFont="1" applyFill="1" applyBorder="1" applyAlignment="1">
      <alignment horizontal="center" vertical="center"/>
    </xf>
    <xf numFmtId="0" fontId="9" fillId="0" borderId="6" xfId="1" applyNumberFormat="1" applyFont="1" applyFill="1" applyBorder="1" applyAlignment="1">
      <alignment horizontal="center" vertical="center"/>
    </xf>
    <xf numFmtId="0" fontId="9" fillId="0" borderId="8" xfId="1" applyNumberFormat="1" applyFont="1" applyFill="1" applyBorder="1" applyAlignment="1">
      <alignment horizontal="center" vertical="center"/>
    </xf>
    <xf numFmtId="0" fontId="46" fillId="0" borderId="46" xfId="1" applyNumberFormat="1" applyFont="1" applyFill="1" applyBorder="1" applyAlignment="1">
      <alignment horizontal="left" vertical="center" indent="1"/>
    </xf>
    <xf numFmtId="0" fontId="46" fillId="0" borderId="30" xfId="1" applyNumberFormat="1" applyFont="1" applyFill="1" applyBorder="1" applyAlignment="1">
      <alignment horizontal="left" vertical="center" indent="1"/>
    </xf>
    <xf numFmtId="0" fontId="46" fillId="0" borderId="33" xfId="1" applyNumberFormat="1" applyFont="1" applyFill="1" applyBorder="1" applyAlignment="1">
      <alignment horizontal="left" vertical="center" indent="1"/>
    </xf>
    <xf numFmtId="0" fontId="10" fillId="0" borderId="19" xfId="1" applyNumberFormat="1" applyFont="1" applyBorder="1" applyAlignment="1" applyProtection="1">
      <alignment vertical="center" shrinkToFit="1"/>
      <protection locked="0"/>
    </xf>
    <xf numFmtId="0" fontId="10" fillId="0" borderId="20" xfId="1" applyNumberFormat="1" applyFont="1" applyBorder="1" applyAlignment="1" applyProtection="1">
      <alignment vertical="center" shrinkToFit="1"/>
      <protection locked="0"/>
    </xf>
    <xf numFmtId="0" fontId="10" fillId="0" borderId="29" xfId="1" applyNumberFormat="1" applyFont="1" applyBorder="1" applyAlignment="1" applyProtection="1">
      <alignment vertical="center" shrinkToFit="1"/>
      <protection locked="0"/>
    </xf>
    <xf numFmtId="0" fontId="9" fillId="0" borderId="5" xfId="1" applyNumberFormat="1" applyFont="1" applyBorder="1" applyAlignment="1">
      <alignment horizontal="center" vertical="center"/>
    </xf>
    <xf numFmtId="0" fontId="9" fillId="0" borderId="9" xfId="1" applyNumberFormat="1" applyFont="1" applyBorder="1" applyAlignment="1">
      <alignment horizontal="center" vertical="center"/>
    </xf>
    <xf numFmtId="0" fontId="9" fillId="0" borderId="5" xfId="1" applyNumberFormat="1" applyFont="1" applyBorder="1" applyAlignment="1">
      <alignment horizontal="left" vertical="center"/>
    </xf>
    <xf numFmtId="0" fontId="9" fillId="0" borderId="6" xfId="1" applyNumberFormat="1" applyFont="1" applyBorder="1" applyAlignment="1">
      <alignment horizontal="left" vertical="center"/>
    </xf>
    <xf numFmtId="0" fontId="9" fillId="0" borderId="9" xfId="1" applyNumberFormat="1" applyFont="1" applyBorder="1" applyAlignment="1">
      <alignment horizontal="left" vertical="center"/>
    </xf>
    <xf numFmtId="0" fontId="9" fillId="0" borderId="43" xfId="1" applyNumberFormat="1" applyFont="1" applyBorder="1" applyAlignment="1">
      <alignment horizontal="left" vertical="center"/>
    </xf>
    <xf numFmtId="0" fontId="9" fillId="0" borderId="34" xfId="1" applyNumberFormat="1" applyFont="1" applyBorder="1" applyAlignment="1">
      <alignment horizontal="center" vertical="center"/>
    </xf>
    <xf numFmtId="0" fontId="9" fillId="0" borderId="7" xfId="1" applyNumberFormat="1" applyFont="1" applyBorder="1" applyAlignment="1">
      <alignment horizontal="center" vertical="center"/>
    </xf>
    <xf numFmtId="0" fontId="9" fillId="0" borderId="0" xfId="1" applyNumberFormat="1" applyFont="1" applyBorder="1" applyAlignment="1" applyProtection="1">
      <alignment horizontal="center" vertical="center" shrinkToFit="1"/>
      <protection locked="0"/>
    </xf>
    <xf numFmtId="0" fontId="9" fillId="0" borderId="2" xfId="1" applyNumberFormat="1" applyFont="1" applyBorder="1" applyAlignment="1" applyProtection="1">
      <alignment horizontal="center" vertical="center" shrinkToFit="1"/>
      <protection locked="0"/>
    </xf>
    <xf numFmtId="0" fontId="9" fillId="0" borderId="34" xfId="1" applyNumberFormat="1" applyFont="1" applyBorder="1" applyAlignment="1">
      <alignment horizontal="distributed" vertical="center"/>
    </xf>
    <xf numFmtId="0" fontId="9" fillId="0" borderId="0" xfId="1" applyNumberFormat="1" applyFont="1" applyBorder="1" applyAlignment="1">
      <alignment horizontal="distributed" vertical="center"/>
    </xf>
    <xf numFmtId="0" fontId="9" fillId="0" borderId="7" xfId="1" applyNumberFormat="1" applyFont="1" applyBorder="1" applyAlignment="1">
      <alignment horizontal="distributed" vertical="center"/>
    </xf>
    <xf numFmtId="0" fontId="9" fillId="0" borderId="2" xfId="1" applyNumberFormat="1" applyFont="1" applyBorder="1" applyAlignment="1">
      <alignment horizontal="distributed" vertical="center"/>
    </xf>
    <xf numFmtId="0" fontId="9" fillId="0" borderId="19" xfId="1" applyNumberFormat="1" applyFont="1" applyBorder="1" applyAlignment="1" applyProtection="1">
      <alignment horizontal="center" vertical="center" shrinkToFit="1"/>
      <protection locked="0"/>
    </xf>
    <xf numFmtId="0" fontId="9" fillId="0" borderId="20" xfId="1" applyNumberFormat="1" applyFont="1" applyBorder="1" applyAlignment="1" applyProtection="1">
      <alignment horizontal="center" vertical="center" shrinkToFit="1"/>
      <protection locked="0"/>
    </xf>
    <xf numFmtId="0" fontId="9" fillId="0" borderId="29" xfId="1" applyNumberFormat="1" applyFont="1" applyBorder="1" applyAlignment="1" applyProtection="1">
      <alignment horizontal="center" vertical="center" shrinkToFit="1"/>
      <protection locked="0"/>
    </xf>
    <xf numFmtId="0" fontId="9" fillId="0" borderId="4" xfId="1" applyNumberFormat="1" applyFont="1" applyBorder="1" applyAlignment="1" applyProtection="1">
      <alignment horizontal="center" vertical="center" shrinkToFit="1"/>
      <protection locked="0"/>
    </xf>
    <xf numFmtId="0" fontId="9" fillId="0" borderId="5" xfId="1" applyNumberFormat="1" applyFont="1" applyBorder="1" applyAlignment="1" applyProtection="1">
      <alignment horizontal="center" vertical="center" shrinkToFit="1"/>
      <protection locked="0"/>
    </xf>
    <xf numFmtId="0" fontId="9" fillId="0" borderId="6" xfId="1" applyNumberFormat="1" applyFont="1" applyBorder="1" applyAlignment="1" applyProtection="1">
      <alignment horizontal="center" vertical="center" shrinkToFit="1"/>
      <protection locked="0"/>
    </xf>
    <xf numFmtId="0" fontId="9" fillId="0" borderId="7" xfId="1" applyNumberFormat="1" applyFont="1" applyBorder="1" applyAlignment="1" applyProtection="1">
      <alignment horizontal="center" vertical="center" shrinkToFit="1"/>
      <protection locked="0"/>
    </xf>
    <xf numFmtId="0" fontId="9" fillId="0" borderId="8" xfId="1" applyNumberFormat="1" applyFont="1" applyBorder="1" applyAlignment="1" applyProtection="1">
      <alignment horizontal="center" vertical="center" shrinkToFit="1"/>
      <protection locked="0"/>
    </xf>
    <xf numFmtId="0" fontId="9" fillId="0" borderId="34" xfId="1" applyNumberFormat="1" applyFont="1" applyBorder="1" applyAlignment="1" applyProtection="1">
      <alignment horizontal="center" vertical="center" shrinkToFit="1"/>
      <protection locked="0"/>
    </xf>
    <xf numFmtId="0" fontId="9" fillId="0" borderId="3" xfId="1" applyNumberFormat="1" applyFont="1" applyBorder="1" applyAlignment="1" applyProtection="1">
      <alignment horizontal="center" vertical="center" shrinkToFit="1"/>
      <protection locked="0"/>
    </xf>
    <xf numFmtId="0" fontId="9" fillId="0" borderId="3" xfId="1" applyNumberFormat="1" applyFont="1" applyBorder="1" applyAlignment="1">
      <alignment horizontal="center" vertical="center"/>
    </xf>
    <xf numFmtId="0" fontId="9" fillId="0" borderId="4" xfId="1" applyNumberFormat="1" applyFont="1" applyBorder="1" applyAlignment="1">
      <alignment horizontal="center" vertical="center"/>
    </xf>
    <xf numFmtId="0" fontId="9" fillId="0" borderId="42" xfId="1" applyNumberFormat="1" applyFont="1" applyBorder="1" applyAlignment="1">
      <alignment horizontal="center" vertical="center"/>
    </xf>
    <xf numFmtId="0" fontId="9" fillId="0" borderId="9" xfId="1" applyNumberFormat="1" applyFont="1" applyBorder="1" applyAlignment="1" applyProtection="1">
      <alignment horizontal="center" vertical="center" shrinkToFit="1"/>
      <protection locked="0"/>
    </xf>
    <xf numFmtId="0" fontId="17" fillId="0" borderId="4" xfId="4" applyNumberFormat="1" applyFont="1" applyBorder="1" applyAlignment="1">
      <alignment horizontal="center" vertical="center" wrapText="1"/>
    </xf>
    <xf numFmtId="0" fontId="17" fillId="0" borderId="5" xfId="4" applyNumberFormat="1" applyFont="1" applyBorder="1" applyAlignment="1">
      <alignment horizontal="center" vertical="center" wrapText="1"/>
    </xf>
    <xf numFmtId="0" fontId="17" fillId="0" borderId="6" xfId="4" applyNumberFormat="1" applyFont="1" applyBorder="1" applyAlignment="1">
      <alignment horizontal="center" vertical="center" wrapText="1"/>
    </xf>
    <xf numFmtId="0" fontId="17" fillId="0" borderId="34" xfId="4" applyNumberFormat="1" applyFont="1" applyBorder="1" applyAlignment="1">
      <alignment horizontal="center" vertical="center" wrapText="1"/>
    </xf>
    <xf numFmtId="0" fontId="17" fillId="0" borderId="0" xfId="4" applyNumberFormat="1" applyFont="1" applyBorder="1" applyAlignment="1">
      <alignment horizontal="center" vertical="center" wrapText="1"/>
    </xf>
    <xf numFmtId="0" fontId="17" fillId="0" borderId="3" xfId="4" applyNumberFormat="1" applyFont="1" applyBorder="1" applyAlignment="1">
      <alignment horizontal="center" vertical="center" wrapText="1"/>
    </xf>
    <xf numFmtId="0" fontId="17" fillId="0" borderId="7" xfId="4" applyNumberFormat="1" applyFont="1" applyBorder="1" applyAlignment="1">
      <alignment horizontal="center" vertical="center" wrapText="1"/>
    </xf>
    <xf numFmtId="0" fontId="17" fillId="0" borderId="2" xfId="4" applyNumberFormat="1" applyFont="1" applyBorder="1" applyAlignment="1">
      <alignment horizontal="center" vertical="center" wrapText="1"/>
    </xf>
    <xf numFmtId="0" fontId="17" fillId="0" borderId="8" xfId="4" applyNumberFormat="1" applyFont="1" applyBorder="1" applyAlignment="1">
      <alignment horizontal="center" vertical="center" wrapText="1"/>
    </xf>
    <xf numFmtId="0" fontId="18" fillId="0" borderId="4" xfId="3" applyNumberFormat="1" applyFont="1" applyFill="1" applyBorder="1" applyAlignment="1">
      <alignment horizontal="center" vertical="center"/>
    </xf>
    <xf numFmtId="0" fontId="18" fillId="0" borderId="5" xfId="3" applyNumberFormat="1" applyFont="1" applyFill="1" applyBorder="1" applyAlignment="1">
      <alignment horizontal="center" vertical="center"/>
    </xf>
    <xf numFmtId="0" fontId="18" fillId="0" borderId="35" xfId="3" applyNumberFormat="1" applyFont="1" applyFill="1" applyBorder="1" applyAlignment="1">
      <alignment horizontal="center" vertical="center"/>
    </xf>
    <xf numFmtId="0" fontId="18" fillId="0" borderId="36" xfId="3" applyNumberFormat="1" applyFont="1" applyFill="1" applyBorder="1" applyAlignment="1">
      <alignment horizontal="center" vertical="center"/>
    </xf>
    <xf numFmtId="0" fontId="18" fillId="0" borderId="30" xfId="3" applyNumberFormat="1" applyFont="1" applyFill="1" applyBorder="1" applyAlignment="1">
      <alignment horizontal="center" vertical="center"/>
    </xf>
    <xf numFmtId="0" fontId="18" fillId="0" borderId="31" xfId="3" applyNumberFormat="1" applyFont="1" applyFill="1" applyBorder="1" applyAlignment="1">
      <alignment horizontal="center" vertical="center"/>
    </xf>
    <xf numFmtId="0" fontId="18" fillId="0" borderId="30" xfId="3" applyNumberFormat="1" applyFont="1" applyFill="1" applyBorder="1" applyAlignment="1">
      <alignment horizontal="left" vertical="center" shrinkToFit="1"/>
    </xf>
    <xf numFmtId="0" fontId="18" fillId="0" borderId="33" xfId="3" applyNumberFormat="1" applyFont="1" applyFill="1" applyBorder="1" applyAlignment="1">
      <alignment horizontal="left" vertical="center" shrinkToFit="1"/>
    </xf>
    <xf numFmtId="0" fontId="18" fillId="0" borderId="37" xfId="3" applyNumberFormat="1" applyFont="1" applyFill="1" applyBorder="1" applyAlignment="1">
      <alignment horizontal="center" vertical="center"/>
    </xf>
    <xf numFmtId="0" fontId="18" fillId="0" borderId="38" xfId="3" applyNumberFormat="1" applyFont="1" applyFill="1" applyBorder="1" applyAlignment="1">
      <alignment horizontal="center" vertical="center"/>
    </xf>
    <xf numFmtId="0" fontId="18" fillId="0" borderId="37" xfId="3" applyNumberFormat="1" applyFont="1" applyFill="1" applyBorder="1" applyAlignment="1">
      <alignment horizontal="left" vertical="center" shrinkToFit="1"/>
    </xf>
    <xf numFmtId="0" fontId="18" fillId="0" borderId="40" xfId="3" applyNumberFormat="1" applyFont="1" applyFill="1" applyBorder="1" applyAlignment="1">
      <alignment horizontal="left" vertical="center" shrinkToFit="1"/>
    </xf>
    <xf numFmtId="49" fontId="24" fillId="0" borderId="2" xfId="4" applyNumberFormat="1" applyFont="1" applyFill="1" applyBorder="1" applyAlignment="1" applyProtection="1">
      <alignment horizontal="left" vertical="center" shrinkToFit="1"/>
      <protection locked="0"/>
    </xf>
    <xf numFmtId="0" fontId="24" fillId="0" borderId="2" xfId="4" applyNumberFormat="1" applyFont="1" applyFill="1" applyBorder="1" applyAlignment="1" applyProtection="1">
      <alignment horizontal="left" vertical="center" shrinkToFit="1"/>
      <protection locked="0"/>
    </xf>
    <xf numFmtId="0" fontId="24" fillId="0" borderId="8" xfId="4" applyNumberFormat="1" applyFont="1" applyFill="1" applyBorder="1" applyAlignment="1" applyProtection="1">
      <alignment horizontal="left" vertical="center" shrinkToFit="1"/>
      <protection locked="0"/>
    </xf>
    <xf numFmtId="0" fontId="9" fillId="0" borderId="19" xfId="1" applyNumberFormat="1" applyFont="1" applyBorder="1" applyAlignment="1">
      <alignment horizontal="distributed" vertical="center"/>
    </xf>
    <xf numFmtId="0" fontId="9" fillId="0" borderId="20" xfId="1" applyNumberFormat="1" applyFont="1" applyBorder="1" applyAlignment="1">
      <alignment horizontal="distributed" vertical="center"/>
    </xf>
    <xf numFmtId="0" fontId="9" fillId="0" borderId="29" xfId="1" applyNumberFormat="1" applyFont="1" applyBorder="1" applyAlignment="1">
      <alignment horizontal="distributed" vertical="center"/>
    </xf>
    <xf numFmtId="0" fontId="18" fillId="0" borderId="53" xfId="4" applyNumberFormat="1" applyFont="1" applyFill="1" applyBorder="1" applyAlignment="1" applyProtection="1">
      <alignment vertical="center"/>
      <protection locked="0"/>
    </xf>
    <xf numFmtId="0" fontId="18" fillId="0" borderId="67" xfId="4" applyNumberFormat="1" applyFont="1" applyFill="1" applyBorder="1" applyAlignment="1" applyProtection="1">
      <alignment vertical="center"/>
      <protection locked="0"/>
    </xf>
    <xf numFmtId="0" fontId="9" fillId="0" borderId="0" xfId="1" applyNumberFormat="1" applyFont="1" applyAlignment="1">
      <alignment horizontal="center" vertical="top"/>
    </xf>
    <xf numFmtId="0" fontId="9" fillId="0" borderId="11" xfId="1" applyNumberFormat="1" applyFont="1" applyBorder="1" applyAlignment="1">
      <alignment horizontal="distributed" vertical="center"/>
    </xf>
    <xf numFmtId="0" fontId="9" fillId="0" borderId="12" xfId="1" applyNumberFormat="1" applyFont="1" applyBorder="1" applyAlignment="1">
      <alignment horizontal="distributed" vertical="center"/>
    </xf>
    <xf numFmtId="0" fontId="13" fillId="0" borderId="13" xfId="2" applyNumberFormat="1" applyFont="1" applyBorder="1" applyAlignment="1">
      <alignment horizontal="center" vertical="center" shrinkToFit="1"/>
    </xf>
    <xf numFmtId="0" fontId="13" fillId="0" borderId="14" xfId="2" applyNumberFormat="1" applyFont="1" applyBorder="1" applyAlignment="1">
      <alignment horizontal="center" vertical="center" shrinkToFit="1"/>
    </xf>
    <xf numFmtId="187" fontId="14" fillId="0" borderId="15" xfId="2" applyNumberFormat="1" applyFont="1" applyBorder="1" applyAlignment="1" applyProtection="1">
      <alignment vertical="center" shrinkToFit="1"/>
      <protection locked="0"/>
    </xf>
    <xf numFmtId="187" fontId="14" fillId="0" borderId="16" xfId="2" applyNumberFormat="1" applyFont="1" applyBorder="1" applyAlignment="1" applyProtection="1">
      <alignment vertical="center" shrinkToFit="1"/>
      <protection locked="0"/>
    </xf>
    <xf numFmtId="0" fontId="2" fillId="0" borderId="0" xfId="1" applyNumberFormat="1" applyAlignment="1">
      <alignment horizontal="center" vertical="center"/>
    </xf>
    <xf numFmtId="0" fontId="9" fillId="0" borderId="17" xfId="1" applyNumberFormat="1" applyFont="1" applyBorder="1" applyAlignment="1">
      <alignment horizontal="distributed" vertical="center"/>
    </xf>
    <xf numFmtId="0" fontId="0" fillId="0" borderId="19" xfId="2" quotePrefix="1" applyNumberFormat="1" applyFont="1" applyBorder="1" applyAlignment="1">
      <alignment horizontal="center" vertical="center" shrinkToFit="1"/>
    </xf>
    <xf numFmtId="0" fontId="13" fillId="0" borderId="20" xfId="2" applyNumberFormat="1" applyFont="1" applyBorder="1" applyAlignment="1">
      <alignment horizontal="center" vertical="center" shrinkToFit="1"/>
    </xf>
    <xf numFmtId="187" fontId="14" fillId="0" borderId="20" xfId="2" quotePrefix="1" applyNumberFormat="1" applyFont="1" applyBorder="1" applyAlignment="1" applyProtection="1">
      <alignment vertical="center" shrinkToFit="1"/>
      <protection locked="0"/>
    </xf>
    <xf numFmtId="187" fontId="14" fillId="0" borderId="20" xfId="2" applyNumberFormat="1" applyFont="1" applyBorder="1" applyAlignment="1" applyProtection="1">
      <alignment vertical="center" shrinkToFit="1"/>
      <protection locked="0"/>
    </xf>
    <xf numFmtId="187" fontId="14" fillId="0" borderId="21" xfId="2" applyNumberFormat="1" applyFont="1" applyBorder="1" applyAlignment="1" applyProtection="1">
      <alignment vertical="center" shrinkToFit="1"/>
      <protection locked="0"/>
    </xf>
    <xf numFmtId="0" fontId="3" fillId="0" borderId="0" xfId="1" applyNumberFormat="1" applyFont="1" applyAlignment="1">
      <alignment horizontal="left"/>
    </xf>
    <xf numFmtId="0" fontId="6" fillId="0" borderId="0" xfId="1" applyNumberFormat="1" applyFont="1" applyAlignment="1">
      <alignment horizontal="left"/>
    </xf>
    <xf numFmtId="0" fontId="7" fillId="0" borderId="1" xfId="1" applyNumberFormat="1" applyFont="1" applyBorder="1" applyAlignment="1">
      <alignment horizontal="center" vertical="center"/>
    </xf>
    <xf numFmtId="0" fontId="9" fillId="0" borderId="2" xfId="1" applyNumberFormat="1" applyFont="1" applyBorder="1" applyAlignment="1">
      <alignment horizontal="center" shrinkToFit="1"/>
    </xf>
    <xf numFmtId="186" fontId="10" fillId="0" borderId="0" xfId="1" applyNumberFormat="1" applyFont="1" applyAlignment="1" applyProtection="1">
      <alignment horizontal="center" shrinkToFit="1"/>
      <protection locked="0"/>
    </xf>
    <xf numFmtId="0" fontId="9" fillId="0" borderId="0" xfId="1" applyNumberFormat="1" applyFont="1" applyAlignment="1">
      <alignment horizontal="center" vertical="center" shrinkToFit="1"/>
    </xf>
    <xf numFmtId="0" fontId="9" fillId="0" borderId="3" xfId="1" applyNumberFormat="1" applyFont="1" applyBorder="1" applyAlignment="1">
      <alignment horizontal="center" vertical="center" shrinkToFit="1"/>
    </xf>
    <xf numFmtId="0" fontId="11" fillId="0" borderId="4" xfId="1" applyNumberFormat="1" applyFont="1" applyBorder="1" applyAlignment="1" applyProtection="1">
      <alignment horizontal="center" vertical="center"/>
      <protection locked="0"/>
    </xf>
    <xf numFmtId="0" fontId="11" fillId="0" borderId="7" xfId="1" applyNumberFormat="1" applyFont="1" applyBorder="1" applyAlignment="1" applyProtection="1">
      <alignment horizontal="center" vertical="center"/>
      <protection locked="0"/>
    </xf>
    <xf numFmtId="49" fontId="11" fillId="0" borderId="5" xfId="0" applyNumberFormat="1" applyFont="1" applyBorder="1" applyAlignment="1">
      <alignment vertical="center" shrinkToFit="1"/>
    </xf>
    <xf numFmtId="0" fontId="11" fillId="0" borderId="5" xfId="0" applyNumberFormat="1" applyFont="1" applyBorder="1" applyAlignment="1">
      <alignment vertical="center" shrinkToFit="1"/>
    </xf>
    <xf numFmtId="0" fontId="11" fillId="0" borderId="6" xfId="0" applyNumberFormat="1" applyFont="1" applyBorder="1" applyAlignment="1">
      <alignment vertical="center" shrinkToFit="1"/>
    </xf>
    <xf numFmtId="0" fontId="11" fillId="0" borderId="2" xfId="0" applyNumberFormat="1" applyFont="1" applyBorder="1" applyAlignment="1">
      <alignment vertical="center" shrinkToFit="1"/>
    </xf>
    <xf numFmtId="0" fontId="11" fillId="0" borderId="8" xfId="0" applyNumberFormat="1" applyFont="1" applyBorder="1" applyAlignment="1">
      <alignment vertical="center" shrinkToFit="1"/>
    </xf>
    <xf numFmtId="0" fontId="9" fillId="0" borderId="35" xfId="9" applyFont="1" applyBorder="1" applyAlignment="1" applyProtection="1">
      <alignment horizontal="left" shrinkToFit="1"/>
      <protection locked="0"/>
    </xf>
    <xf numFmtId="0" fontId="9" fillId="0" borderId="79" xfId="9" applyFont="1" applyBorder="1" applyAlignment="1" applyProtection="1">
      <alignment horizontal="left" shrinkToFit="1"/>
      <protection locked="0"/>
    </xf>
    <xf numFmtId="0" fontId="28" fillId="0" borderId="35" xfId="10" applyFont="1" applyBorder="1" applyAlignment="1" applyProtection="1">
      <alignment horizontal="left"/>
      <protection locked="0"/>
    </xf>
    <xf numFmtId="0" fontId="28" fillId="0" borderId="36" xfId="10" applyFont="1" applyBorder="1" applyAlignment="1" applyProtection="1">
      <alignment horizontal="left"/>
      <protection locked="0"/>
    </xf>
    <xf numFmtId="0" fontId="28" fillId="0" borderId="84" xfId="10" applyFont="1" applyBorder="1" applyAlignment="1" applyProtection="1">
      <alignment horizontal="left"/>
      <protection locked="0"/>
    </xf>
    <xf numFmtId="0" fontId="9" fillId="0" borderId="89" xfId="9" applyFont="1" applyBorder="1" applyAlignment="1" applyProtection="1">
      <alignment horizontal="center"/>
      <protection locked="0"/>
    </xf>
    <xf numFmtId="0" fontId="9" fillId="0" borderId="90" xfId="9" applyFont="1" applyBorder="1" applyAlignment="1" applyProtection="1">
      <alignment horizontal="center"/>
      <protection locked="0"/>
    </xf>
    <xf numFmtId="0" fontId="9" fillId="0" borderId="89" xfId="9" applyFont="1" applyBorder="1" applyAlignment="1" applyProtection="1">
      <alignment horizontal="center" shrinkToFit="1"/>
      <protection locked="0"/>
    </xf>
    <xf numFmtId="0" fontId="9" fillId="0" borderId="91" xfId="9" applyFont="1" applyBorder="1" applyAlignment="1" applyProtection="1">
      <alignment horizontal="center" shrinkToFit="1"/>
      <protection locked="0"/>
    </xf>
    <xf numFmtId="0" fontId="9" fillId="0" borderId="89" xfId="11" applyNumberFormat="1" applyFont="1" applyFill="1" applyBorder="1" applyAlignment="1" applyProtection="1">
      <alignment horizontal="center"/>
      <protection locked="0"/>
    </xf>
    <xf numFmtId="0" fontId="9" fillId="0" borderId="90" xfId="11" applyNumberFormat="1" applyFont="1" applyFill="1" applyBorder="1" applyAlignment="1" applyProtection="1">
      <alignment horizontal="center"/>
      <protection locked="0"/>
    </xf>
    <xf numFmtId="0" fontId="9" fillId="0" borderId="97" xfId="11" applyNumberFormat="1" applyFont="1" applyFill="1" applyBorder="1" applyAlignment="1" applyProtection="1">
      <alignment horizontal="center"/>
      <protection locked="0"/>
    </xf>
    <xf numFmtId="0" fontId="9" fillId="0" borderId="49" xfId="9" applyFont="1" applyBorder="1" applyAlignment="1" applyProtection="1">
      <alignment horizontal="left" shrinkToFit="1"/>
      <protection locked="0"/>
    </xf>
    <xf numFmtId="0" fontId="9" fillId="0" borderId="62" xfId="9" applyFont="1" applyBorder="1" applyAlignment="1" applyProtection="1">
      <alignment horizontal="left" shrinkToFit="1"/>
      <protection locked="0"/>
    </xf>
    <xf numFmtId="0" fontId="29" fillId="0" borderId="50" xfId="10" applyFont="1" applyBorder="1" applyAlignment="1" applyProtection="1">
      <alignment horizontal="left" indent="1"/>
      <protection locked="0"/>
    </xf>
    <xf numFmtId="0" fontId="29" fillId="0" borderId="63" xfId="10" applyFont="1" applyBorder="1" applyAlignment="1" applyProtection="1">
      <alignment horizontal="left" indent="1"/>
      <protection locked="0"/>
    </xf>
    <xf numFmtId="0" fontId="9" fillId="0" borderId="51" xfId="9" applyFont="1" applyBorder="1" applyAlignment="1" applyProtection="1">
      <alignment horizontal="left" shrinkToFit="1"/>
      <protection locked="0"/>
    </xf>
    <xf numFmtId="0" fontId="9" fillId="0" borderId="38" xfId="9" applyFont="1" applyBorder="1" applyAlignment="1" applyProtection="1">
      <alignment horizontal="left" shrinkToFit="1"/>
      <protection locked="0"/>
    </xf>
    <xf numFmtId="0" fontId="28" fillId="0" borderId="51" xfId="10" applyFont="1" applyBorder="1" applyAlignment="1" applyProtection="1">
      <alignment horizontal="left"/>
      <protection locked="0"/>
    </xf>
    <xf numFmtId="0" fontId="28" fillId="0" borderId="37" xfId="10" applyFont="1" applyBorder="1" applyAlignment="1" applyProtection="1">
      <alignment horizontal="left"/>
      <protection locked="0"/>
    </xf>
    <xf numFmtId="0" fontId="28" fillId="0" borderId="40" xfId="10" applyFont="1" applyBorder="1" applyAlignment="1" applyProtection="1">
      <alignment horizontal="left"/>
      <protection locked="0"/>
    </xf>
    <xf numFmtId="0" fontId="26" fillId="0" borderId="0" xfId="8" applyNumberFormat="1" applyFont="1" applyBorder="1" applyAlignment="1" applyProtection="1">
      <alignment horizontal="center" vertical="center"/>
    </xf>
    <xf numFmtId="0" fontId="27" fillId="3" borderId="68" xfId="9" applyNumberFormat="1" applyFont="1" applyFill="1" applyBorder="1" applyAlignment="1" applyProtection="1">
      <alignment horizontal="center" vertical="center" wrapText="1"/>
    </xf>
    <xf numFmtId="0" fontId="27" fillId="3" borderId="69" xfId="9" applyNumberFormat="1" applyFont="1" applyFill="1" applyBorder="1" applyAlignment="1" applyProtection="1">
      <alignment horizontal="center" vertical="center"/>
    </xf>
    <xf numFmtId="0" fontId="27" fillId="3" borderId="44" xfId="9" applyNumberFormat="1" applyFont="1" applyFill="1" applyBorder="1" applyAlignment="1" applyProtection="1">
      <alignment horizontal="center" vertical="center" wrapText="1"/>
    </xf>
    <xf numFmtId="0" fontId="27" fillId="3" borderId="41" xfId="9" applyNumberFormat="1" applyFont="1" applyFill="1" applyBorder="1" applyAlignment="1" applyProtection="1">
      <alignment horizontal="center" vertical="center"/>
    </xf>
    <xf numFmtId="0" fontId="13" fillId="3" borderId="46" xfId="9" applyNumberFormat="1" applyFont="1" applyFill="1" applyBorder="1" applyAlignment="1" applyProtection="1">
      <alignment horizontal="center" vertical="center"/>
    </xf>
    <xf numFmtId="0" fontId="13" fillId="3" borderId="31" xfId="9" applyNumberFormat="1" applyFont="1" applyFill="1" applyBorder="1" applyAlignment="1" applyProtection="1">
      <alignment horizontal="center" vertical="center"/>
    </xf>
    <xf numFmtId="0" fontId="13" fillId="3" borderId="52" xfId="9" applyNumberFormat="1" applyFont="1" applyFill="1" applyBorder="1" applyAlignment="1" applyProtection="1">
      <alignment horizontal="center" vertical="center"/>
    </xf>
    <xf numFmtId="0" fontId="13" fillId="3" borderId="67" xfId="9" applyNumberFormat="1" applyFont="1" applyFill="1" applyBorder="1" applyAlignment="1" applyProtection="1">
      <alignment horizontal="center" vertical="center"/>
    </xf>
    <xf numFmtId="0" fontId="13" fillId="3" borderId="32" xfId="9" applyNumberFormat="1" applyFont="1" applyFill="1" applyBorder="1" applyAlignment="1" applyProtection="1">
      <alignment horizontal="center" vertical="center"/>
    </xf>
    <xf numFmtId="0" fontId="13" fillId="3" borderId="70" xfId="9" applyNumberFormat="1" applyFont="1" applyFill="1" applyBorder="1" applyAlignment="1" applyProtection="1">
      <alignment horizontal="center" vertical="center"/>
    </xf>
    <xf numFmtId="0" fontId="13" fillId="3" borderId="55" xfId="9" applyNumberFormat="1" applyFont="1" applyFill="1" applyBorder="1" applyAlignment="1" applyProtection="1">
      <alignment horizontal="center" vertical="center" textRotation="255"/>
    </xf>
    <xf numFmtId="0" fontId="13" fillId="3" borderId="28" xfId="9" applyNumberFormat="1" applyFont="1" applyFill="1" applyBorder="1" applyAlignment="1" applyProtection="1">
      <alignment horizontal="center" vertical="center" textRotation="255"/>
    </xf>
    <xf numFmtId="0" fontId="13" fillId="3" borderId="46" xfId="8" applyNumberFormat="1" applyFont="1" applyFill="1" applyBorder="1" applyAlignment="1" applyProtection="1">
      <alignment horizontal="center" vertical="center"/>
    </xf>
    <xf numFmtId="0" fontId="13" fillId="3" borderId="30" xfId="8" applyNumberFormat="1" applyFont="1" applyFill="1" applyBorder="1" applyAlignment="1" applyProtection="1">
      <alignment horizontal="center" vertical="center"/>
    </xf>
    <xf numFmtId="0" fontId="13" fillId="3" borderId="33" xfId="8" applyNumberFormat="1" applyFont="1" applyFill="1" applyBorder="1" applyAlignment="1" applyProtection="1">
      <alignment horizontal="center" vertical="center"/>
    </xf>
    <xf numFmtId="0" fontId="13" fillId="3" borderId="4" xfId="10" applyNumberFormat="1" applyFont="1" applyFill="1" applyBorder="1" applyAlignment="1" applyProtection="1">
      <alignment horizontal="center" vertical="center"/>
    </xf>
    <xf numFmtId="0" fontId="13" fillId="3" borderId="5" xfId="10" applyNumberFormat="1" applyFont="1" applyFill="1" applyBorder="1" applyAlignment="1" applyProtection="1">
      <alignment horizontal="center" vertical="center"/>
    </xf>
    <xf numFmtId="0" fontId="13" fillId="3" borderId="6" xfId="10" applyNumberFormat="1" applyFont="1" applyFill="1" applyBorder="1" applyAlignment="1" applyProtection="1">
      <alignment horizontal="center" vertical="center"/>
    </xf>
    <xf numFmtId="0" fontId="13" fillId="3" borderId="7" xfId="10" applyNumberFormat="1" applyFont="1" applyFill="1" applyBorder="1" applyAlignment="1" applyProtection="1">
      <alignment horizontal="center" vertical="center"/>
    </xf>
    <xf numFmtId="0" fontId="13" fillId="3" borderId="2" xfId="10" applyNumberFormat="1" applyFont="1" applyFill="1" applyBorder="1" applyAlignment="1" applyProtection="1">
      <alignment horizontal="center" vertical="center"/>
    </xf>
    <xf numFmtId="0" fontId="13" fillId="3" borderId="8" xfId="10" applyNumberFormat="1" applyFont="1" applyFill="1" applyBorder="1" applyAlignment="1" applyProtection="1">
      <alignment horizontal="center" vertical="center"/>
    </xf>
    <xf numFmtId="181" fontId="9" fillId="0" borderId="52" xfId="2" applyNumberFormat="1" applyFont="1" applyBorder="1" applyAlignment="1">
      <alignment vertical="center" shrinkToFit="1"/>
    </xf>
    <xf numFmtId="181" fontId="9" fillId="0" borderId="54" xfId="2" applyNumberFormat="1" applyFont="1" applyBorder="1" applyAlignment="1">
      <alignment vertical="center" shrinkToFit="1"/>
    </xf>
    <xf numFmtId="181" fontId="9" fillId="4" borderId="19" xfId="2" applyNumberFormat="1" applyFont="1" applyFill="1" applyBorder="1" applyAlignment="1">
      <alignment vertical="center" shrinkToFit="1"/>
    </xf>
    <xf numFmtId="181" fontId="9" fillId="4" borderId="29" xfId="2" applyNumberFormat="1" applyFont="1" applyFill="1" applyBorder="1" applyAlignment="1">
      <alignment vertical="center" shrinkToFit="1"/>
    </xf>
    <xf numFmtId="181" fontId="9" fillId="0" borderId="51" xfId="2" applyNumberFormat="1" applyFont="1" applyBorder="1" applyAlignment="1">
      <alignment vertical="center" shrinkToFit="1"/>
    </xf>
    <xf numFmtId="181" fontId="9" fillId="0" borderId="40" xfId="2" applyNumberFormat="1" applyFont="1" applyBorder="1" applyAlignment="1">
      <alignment vertical="center" shrinkToFit="1"/>
    </xf>
    <xf numFmtId="181" fontId="9" fillId="0" borderId="49" xfId="2" applyNumberFormat="1" applyFont="1" applyBorder="1" applyAlignment="1">
      <alignment vertical="center" shrinkToFit="1"/>
    </xf>
    <xf numFmtId="181" fontId="9" fillId="0" borderId="63" xfId="2" applyNumberFormat="1" applyFont="1" applyBorder="1" applyAlignment="1">
      <alignment vertical="center" shrinkToFit="1"/>
    </xf>
    <xf numFmtId="182" fontId="31" fillId="0" borderId="0" xfId="2" applyNumberFormat="1" applyFont="1" applyBorder="1" applyAlignment="1">
      <alignment horizontal="center" vertical="center" shrinkToFit="1"/>
    </xf>
    <xf numFmtId="38" fontId="13" fillId="0" borderId="2" xfId="7" applyNumberFormat="1" applyFont="1" applyBorder="1" applyAlignment="1">
      <alignment horizontal="left" vertical="center" indent="1" shrinkToFit="1"/>
    </xf>
    <xf numFmtId="0" fontId="9" fillId="4" borderId="4" xfId="7" applyFont="1" applyFill="1" applyBorder="1" applyAlignment="1">
      <alignment horizontal="center" vertical="center" wrapText="1" shrinkToFit="1"/>
    </xf>
    <xf numFmtId="0" fontId="9" fillId="4" borderId="34" xfId="7" applyFont="1" applyFill="1" applyBorder="1" applyAlignment="1">
      <alignment horizontal="center" vertical="center" wrapText="1" shrinkToFit="1"/>
    </xf>
    <xf numFmtId="0" fontId="9" fillId="4" borderId="7" xfId="7" applyFont="1" applyFill="1" applyBorder="1" applyAlignment="1">
      <alignment horizontal="center" vertical="center" wrapText="1" shrinkToFit="1"/>
    </xf>
    <xf numFmtId="0" fontId="9" fillId="4" borderId="55" xfId="7" applyFont="1" applyFill="1" applyBorder="1" applyAlignment="1">
      <alignment horizontal="center" vertical="center" wrapText="1" shrinkToFit="1"/>
    </xf>
    <xf numFmtId="0" fontId="9" fillId="4" borderId="56" xfId="7" applyFont="1" applyFill="1" applyBorder="1" applyAlignment="1">
      <alignment horizontal="center" vertical="center" wrapText="1" shrinkToFit="1"/>
    </xf>
    <xf numFmtId="0" fontId="9" fillId="4" borderId="28" xfId="7" applyFont="1" applyFill="1" applyBorder="1" applyAlignment="1">
      <alignment horizontal="center" vertical="center" wrapText="1" shrinkToFit="1"/>
    </xf>
    <xf numFmtId="0" fontId="9" fillId="4" borderId="46" xfId="7" applyFont="1" applyFill="1" applyBorder="1" applyAlignment="1">
      <alignment horizontal="center" vertical="center" shrinkToFit="1"/>
    </xf>
    <xf numFmtId="0" fontId="9" fillId="4" borderId="34" xfId="7" applyFont="1" applyFill="1" applyBorder="1" applyAlignment="1">
      <alignment horizontal="center" vertical="center" shrinkToFit="1"/>
    </xf>
    <xf numFmtId="0" fontId="9" fillId="4" borderId="52" xfId="7" applyFont="1" applyFill="1" applyBorder="1" applyAlignment="1">
      <alignment horizontal="center" vertical="center" shrinkToFit="1"/>
    </xf>
    <xf numFmtId="0" fontId="9" fillId="4" borderId="98" xfId="7" applyFont="1" applyFill="1" applyBorder="1" applyAlignment="1">
      <alignment horizontal="center" vertical="center" textRotation="255" shrinkToFit="1"/>
    </xf>
    <xf numFmtId="0" fontId="9" fillId="4" borderId="56" xfId="7" applyFont="1" applyFill="1" applyBorder="1" applyAlignment="1">
      <alignment horizontal="center" vertical="center" textRotation="255" shrinkToFit="1"/>
    </xf>
    <xf numFmtId="0" fontId="9" fillId="4" borderId="99" xfId="7" applyFont="1" applyFill="1" applyBorder="1" applyAlignment="1">
      <alignment horizontal="center" vertical="center" textRotation="255" shrinkToFit="1"/>
    </xf>
    <xf numFmtId="181" fontId="9" fillId="4" borderId="4" xfId="2" applyNumberFormat="1" applyFont="1" applyFill="1" applyBorder="1" applyAlignment="1">
      <alignment horizontal="center" vertical="center" shrinkToFit="1"/>
    </xf>
    <xf numFmtId="181" fontId="9" fillId="4" borderId="34" xfId="2" applyNumberFormat="1" applyFont="1" applyFill="1" applyBorder="1" applyAlignment="1">
      <alignment horizontal="center" vertical="center" shrinkToFit="1"/>
    </xf>
    <xf numFmtId="181" fontId="9" fillId="4" borderId="7" xfId="2" applyNumberFormat="1" applyFont="1" applyFill="1" applyBorder="1" applyAlignment="1">
      <alignment horizontal="center" vertical="center" shrinkToFit="1"/>
    </xf>
    <xf numFmtId="182" fontId="9" fillId="4" borderId="55" xfId="2" applyNumberFormat="1" applyFont="1" applyFill="1" applyBorder="1" applyAlignment="1">
      <alignment horizontal="center" vertical="center" shrinkToFit="1"/>
    </xf>
    <xf numFmtId="182" fontId="9" fillId="4" borderId="56" xfId="2" applyNumberFormat="1" applyFont="1" applyFill="1" applyBorder="1" applyAlignment="1">
      <alignment horizontal="center" vertical="center" shrinkToFit="1"/>
    </xf>
    <xf numFmtId="182" fontId="9" fillId="4" borderId="28" xfId="2" applyNumberFormat="1" applyFont="1" applyFill="1" applyBorder="1" applyAlignment="1">
      <alignment horizontal="center" vertical="center" shrinkToFit="1"/>
    </xf>
    <xf numFmtId="38" fontId="9" fillId="4" borderId="55" xfId="2" applyFont="1" applyFill="1" applyBorder="1" applyAlignment="1">
      <alignment horizontal="center" vertical="center" shrinkToFit="1"/>
    </xf>
    <xf numFmtId="38" fontId="9" fillId="4" borderId="56" xfId="2" applyFont="1" applyFill="1" applyBorder="1" applyAlignment="1">
      <alignment horizontal="center" vertical="center" shrinkToFit="1"/>
    </xf>
    <xf numFmtId="38" fontId="9" fillId="4" borderId="28" xfId="2" applyFont="1" applyFill="1" applyBorder="1" applyAlignment="1">
      <alignment horizontal="center" vertical="center" shrinkToFit="1"/>
    </xf>
    <xf numFmtId="38" fontId="9" fillId="4" borderId="55" xfId="2" applyFont="1" applyFill="1" applyBorder="1" applyAlignment="1">
      <alignment horizontal="center" vertical="center" wrapText="1" shrinkToFit="1"/>
    </xf>
    <xf numFmtId="38" fontId="9" fillId="4" borderId="56" xfId="2" applyFont="1" applyFill="1" applyBorder="1" applyAlignment="1">
      <alignment horizontal="center" vertical="center" wrapText="1" shrinkToFit="1"/>
    </xf>
    <xf numFmtId="38" fontId="9" fillId="4" borderId="28" xfId="2" applyFont="1" applyFill="1" applyBorder="1" applyAlignment="1">
      <alignment horizontal="center" vertical="center" wrapText="1" shrinkToFit="1"/>
    </xf>
    <xf numFmtId="0" fontId="9" fillId="4" borderId="55" xfId="7" applyFont="1" applyFill="1" applyBorder="1" applyAlignment="1">
      <alignment horizontal="center" vertical="center" wrapText="1"/>
    </xf>
    <xf numFmtId="0" fontId="9" fillId="4" borderId="28" xfId="7" applyFont="1" applyFill="1" applyBorder="1" applyAlignment="1">
      <alignment horizontal="center" vertical="center"/>
    </xf>
    <xf numFmtId="182" fontId="9" fillId="4" borderId="55" xfId="2" applyNumberFormat="1" applyFont="1" applyFill="1" applyBorder="1" applyAlignment="1">
      <alignment horizontal="center" vertical="center" wrapText="1"/>
    </xf>
    <xf numFmtId="182" fontId="9" fillId="4" borderId="56" xfId="2" applyNumberFormat="1" applyFont="1" applyFill="1" applyBorder="1" applyAlignment="1">
      <alignment horizontal="center" vertical="center"/>
    </xf>
    <xf numFmtId="182" fontId="9" fillId="4" borderId="28" xfId="2" applyNumberFormat="1" applyFont="1" applyFill="1" applyBorder="1" applyAlignment="1">
      <alignment horizontal="center" vertical="center"/>
    </xf>
    <xf numFmtId="182" fontId="9" fillId="4" borderId="4" xfId="2" applyNumberFormat="1" applyFont="1" applyFill="1" applyBorder="1" applyAlignment="1">
      <alignment horizontal="center" vertical="center"/>
    </xf>
    <xf numFmtId="182" fontId="9" fillId="4" borderId="6" xfId="2" applyNumberFormat="1" applyFont="1" applyFill="1" applyBorder="1" applyAlignment="1">
      <alignment horizontal="center" vertical="center"/>
    </xf>
    <xf numFmtId="182" fontId="9" fillId="4" borderId="34" xfId="2" applyNumberFormat="1" applyFont="1" applyFill="1" applyBorder="1" applyAlignment="1">
      <alignment horizontal="center" vertical="center"/>
    </xf>
    <xf numFmtId="182" fontId="9" fillId="4" borderId="3" xfId="2" applyNumberFormat="1" applyFont="1" applyFill="1" applyBorder="1" applyAlignment="1">
      <alignment horizontal="center" vertical="center"/>
    </xf>
    <xf numFmtId="182" fontId="9" fillId="4" borderId="7" xfId="2" applyNumberFormat="1" applyFont="1" applyFill="1" applyBorder="1" applyAlignment="1">
      <alignment horizontal="center" vertical="center"/>
    </xf>
    <xf numFmtId="182" fontId="9" fillId="4" borderId="8" xfId="2" applyNumberFormat="1" applyFont="1" applyFill="1" applyBorder="1" applyAlignment="1">
      <alignment horizontal="center" vertical="center"/>
    </xf>
    <xf numFmtId="181" fontId="9" fillId="0" borderId="46" xfId="2" applyNumberFormat="1" applyFont="1" applyBorder="1" applyAlignment="1">
      <alignment vertical="center" shrinkToFit="1"/>
    </xf>
    <xf numFmtId="181" fontId="9" fillId="0" borderId="33" xfId="2" applyNumberFormat="1" applyFont="1" applyBorder="1" applyAlignment="1">
      <alignment vertical="center" shrinkToFit="1"/>
    </xf>
    <xf numFmtId="38" fontId="9" fillId="5" borderId="55" xfId="2" applyFont="1" applyFill="1" applyBorder="1" applyAlignment="1">
      <alignment horizontal="center" vertical="center" wrapText="1"/>
    </xf>
    <xf numFmtId="38" fontId="9" fillId="5" borderId="28" xfId="2" applyFont="1" applyFill="1" applyBorder="1" applyAlignment="1">
      <alignment horizontal="center" vertical="center" wrapText="1"/>
    </xf>
    <xf numFmtId="0" fontId="9" fillId="5" borderId="55" xfId="12" applyFont="1" applyFill="1" applyBorder="1" applyAlignment="1">
      <alignment horizontal="center" vertical="center" wrapText="1"/>
    </xf>
    <xf numFmtId="0" fontId="9" fillId="5" borderId="56" xfId="12" applyFont="1" applyFill="1" applyBorder="1" applyAlignment="1">
      <alignment horizontal="center" vertical="center" wrapText="1"/>
    </xf>
    <xf numFmtId="0" fontId="9" fillId="5" borderId="28" xfId="12" applyFont="1" applyFill="1" applyBorder="1" applyAlignment="1">
      <alignment horizontal="center" vertical="center" wrapText="1"/>
    </xf>
    <xf numFmtId="0" fontId="9" fillId="5" borderId="55" xfId="12" applyFont="1" applyFill="1" applyBorder="1" applyAlignment="1">
      <alignment horizontal="center" vertical="center"/>
    </xf>
    <xf numFmtId="0" fontId="9" fillId="5" borderId="56" xfId="12" applyFont="1" applyFill="1" applyBorder="1" applyAlignment="1">
      <alignment horizontal="center" vertical="center"/>
    </xf>
    <xf numFmtId="0" fontId="9" fillId="5" borderId="28" xfId="12" applyFont="1" applyFill="1" applyBorder="1" applyAlignment="1">
      <alignment horizontal="center" vertical="center"/>
    </xf>
    <xf numFmtId="0" fontId="9" fillId="5" borderId="55" xfId="12" applyFont="1" applyFill="1" applyBorder="1" applyAlignment="1">
      <alignment horizontal="center" vertical="center" textRotation="255"/>
    </xf>
    <xf numFmtId="0" fontId="9" fillId="5" borderId="56" xfId="12" applyFont="1" applyFill="1" applyBorder="1" applyAlignment="1">
      <alignment horizontal="center" vertical="center" textRotation="255"/>
    </xf>
    <xf numFmtId="0" fontId="9" fillId="5" borderId="28" xfId="12" applyFont="1" applyFill="1" applyBorder="1" applyAlignment="1">
      <alignment horizontal="center" vertical="center" textRotation="255"/>
    </xf>
    <xf numFmtId="181" fontId="9" fillId="5" borderId="55" xfId="2" applyNumberFormat="1" applyFont="1" applyFill="1" applyBorder="1" applyAlignment="1">
      <alignment horizontal="center" vertical="center"/>
    </xf>
    <xf numFmtId="0" fontId="13" fillId="0" borderId="28" xfId="7" applyBorder="1" applyAlignment="1">
      <alignment horizontal="center" vertical="center"/>
    </xf>
    <xf numFmtId="182" fontId="9" fillId="5" borderId="55" xfId="2" applyNumberFormat="1" applyFont="1" applyFill="1" applyBorder="1" applyAlignment="1">
      <alignment horizontal="center" vertical="center"/>
    </xf>
    <xf numFmtId="38" fontId="9" fillId="5" borderId="55" xfId="2" applyFont="1" applyFill="1" applyBorder="1" applyAlignment="1">
      <alignment horizontal="center" vertical="center"/>
    </xf>
    <xf numFmtId="38" fontId="9" fillId="5" borderId="28" xfId="2" applyFont="1" applyFill="1" applyBorder="1" applyAlignment="1">
      <alignment horizontal="center" vertical="center"/>
    </xf>
    <xf numFmtId="181" fontId="9" fillId="5" borderId="28" xfId="2" applyNumberFormat="1" applyFont="1" applyFill="1" applyBorder="1" applyAlignment="1">
      <alignment horizontal="center" vertical="center"/>
    </xf>
    <xf numFmtId="182" fontId="9" fillId="5" borderId="28" xfId="2" applyNumberFormat="1" applyFont="1" applyFill="1" applyBorder="1" applyAlignment="1">
      <alignment horizontal="center" vertical="center"/>
    </xf>
    <xf numFmtId="0" fontId="40" fillId="0" borderId="51" xfId="1" applyFont="1" applyFill="1" applyBorder="1" applyAlignment="1">
      <alignment horizontal="left" vertical="center"/>
    </xf>
    <xf numFmtId="0" fontId="40" fillId="0" borderId="37" xfId="1" applyFont="1" applyFill="1" applyBorder="1" applyAlignment="1">
      <alignment horizontal="left" vertical="center"/>
    </xf>
    <xf numFmtId="0" fontId="40" fillId="0" borderId="51" xfId="1" applyFont="1" applyBorder="1" applyAlignment="1">
      <alignment horizontal="left" vertical="center"/>
    </xf>
    <xf numFmtId="0" fontId="40" fillId="0" borderId="37" xfId="1" applyFont="1" applyBorder="1" applyAlignment="1">
      <alignment horizontal="left" vertical="center"/>
    </xf>
    <xf numFmtId="0" fontId="40" fillId="0" borderId="52" xfId="1" applyFont="1" applyBorder="1" applyAlignment="1">
      <alignment horizontal="left" vertical="center"/>
    </xf>
    <xf numFmtId="0" fontId="40" fillId="0" borderId="53" xfId="1" applyFont="1" applyBorder="1" applyAlignment="1">
      <alignment horizontal="left" vertical="center"/>
    </xf>
    <xf numFmtId="0" fontId="40" fillId="4" borderId="7" xfId="1" applyFont="1" applyFill="1" applyBorder="1" applyAlignment="1">
      <alignment horizontal="center" vertical="center"/>
    </xf>
    <xf numFmtId="0" fontId="40" fillId="4" borderId="2" xfId="1" applyFont="1" applyFill="1" applyBorder="1" applyAlignment="1">
      <alignment horizontal="center" vertical="center"/>
    </xf>
    <xf numFmtId="0" fontId="41" fillId="2" borderId="51" xfId="1" applyFont="1" applyFill="1" applyBorder="1" applyAlignment="1">
      <alignment horizontal="left" vertical="center"/>
    </xf>
    <xf numFmtId="0" fontId="41" fillId="2" borderId="40" xfId="1" applyFont="1" applyFill="1" applyBorder="1" applyAlignment="1">
      <alignment horizontal="left" vertical="center"/>
    </xf>
    <xf numFmtId="181" fontId="41" fillId="2" borderId="51" xfId="2" applyNumberFormat="1" applyFont="1" applyFill="1" applyBorder="1" applyAlignment="1">
      <alignment vertical="center"/>
    </xf>
    <xf numFmtId="181" fontId="41" fillId="2" borderId="37" xfId="2" applyNumberFormat="1" applyFont="1" applyFill="1" applyBorder="1" applyAlignment="1">
      <alignment vertical="center"/>
    </xf>
    <xf numFmtId="181" fontId="41" fillId="2" borderId="40" xfId="2" applyNumberFormat="1" applyFont="1" applyFill="1" applyBorder="1" applyAlignment="1">
      <alignment vertical="center"/>
    </xf>
    <xf numFmtId="0" fontId="41" fillId="2" borderId="37" xfId="1" applyFont="1" applyFill="1" applyBorder="1" applyAlignment="1">
      <alignment horizontal="left" vertical="center"/>
    </xf>
    <xf numFmtId="0" fontId="40" fillId="6" borderId="51" xfId="1" applyFont="1" applyFill="1" applyBorder="1" applyAlignment="1">
      <alignment horizontal="left" vertical="center"/>
    </xf>
    <xf numFmtId="0" fontId="40" fillId="6" borderId="37" xfId="1" applyFont="1" applyFill="1" applyBorder="1" applyAlignment="1">
      <alignment horizontal="left" vertical="center"/>
    </xf>
    <xf numFmtId="182" fontId="34" fillId="4" borderId="108" xfId="2" applyNumberFormat="1" applyFont="1" applyFill="1" applyBorder="1" applyAlignment="1">
      <alignment horizontal="center" vertical="center"/>
    </xf>
    <xf numFmtId="182" fontId="34" fillId="4" borderId="110" xfId="2" applyNumberFormat="1" applyFont="1" applyFill="1" applyBorder="1" applyAlignment="1">
      <alignment horizontal="center" vertical="center"/>
    </xf>
    <xf numFmtId="0" fontId="40" fillId="0" borderId="35" xfId="1" applyFont="1" applyBorder="1" applyAlignment="1">
      <alignment horizontal="left" vertical="center"/>
    </xf>
    <xf numFmtId="0" fontId="40" fillId="0" borderId="36" xfId="1" applyFont="1" applyBorder="1" applyAlignment="1">
      <alignment horizontal="left" vertical="center"/>
    </xf>
    <xf numFmtId="182" fontId="39" fillId="0" borderId="0" xfId="2" applyNumberFormat="1" applyFont="1" applyBorder="1" applyAlignment="1">
      <alignment horizontal="center" vertical="center"/>
    </xf>
    <xf numFmtId="38" fontId="34" fillId="0" borderId="2" xfId="1" applyNumberFormat="1" applyFont="1" applyBorder="1" applyAlignment="1">
      <alignment horizontal="left" vertical="center"/>
    </xf>
    <xf numFmtId="0" fontId="34" fillId="4" borderId="46" xfId="1" applyFont="1" applyFill="1" applyBorder="1" applyAlignment="1">
      <alignment horizontal="center" vertical="center"/>
    </xf>
    <xf numFmtId="0" fontId="34" fillId="4" borderId="30" xfId="1" applyFont="1" applyFill="1" applyBorder="1" applyAlignment="1">
      <alignment horizontal="center" vertical="center"/>
    </xf>
    <xf numFmtId="0" fontId="34" fillId="4" borderId="52" xfId="1" applyFont="1" applyFill="1" applyBorder="1" applyAlignment="1">
      <alignment horizontal="center" vertical="center"/>
    </xf>
    <xf numFmtId="0" fontId="34" fillId="4" borderId="53" xfId="1" applyFont="1" applyFill="1" applyBorder="1" applyAlignment="1">
      <alignment horizontal="center" vertical="center"/>
    </xf>
    <xf numFmtId="0" fontId="34" fillId="4" borderId="98" xfId="1" applyFont="1" applyFill="1" applyBorder="1" applyAlignment="1">
      <alignment horizontal="center" vertical="center"/>
    </xf>
    <xf numFmtId="0" fontId="34" fillId="4" borderId="99" xfId="1" applyFont="1" applyFill="1" applyBorder="1" applyAlignment="1">
      <alignment horizontal="center" vertical="center"/>
    </xf>
    <xf numFmtId="0" fontId="34" fillId="4" borderId="55" xfId="1" applyFont="1" applyFill="1" applyBorder="1" applyAlignment="1">
      <alignment vertical="center" textRotation="255"/>
    </xf>
    <xf numFmtId="0" fontId="34" fillId="4" borderId="56" xfId="1" applyFont="1" applyFill="1" applyBorder="1" applyAlignment="1">
      <alignment vertical="center" textRotation="255"/>
    </xf>
    <xf numFmtId="182" fontId="34" fillId="4" borderId="109" xfId="2" applyNumberFormat="1" applyFont="1" applyFill="1" applyBorder="1" applyAlignment="1">
      <alignment horizontal="center" vertical="center"/>
    </xf>
    <xf numFmtId="182" fontId="34" fillId="4" borderId="31" xfId="2" applyNumberFormat="1" applyFont="1" applyFill="1" applyBorder="1" applyAlignment="1">
      <alignment horizontal="center" vertical="center"/>
    </xf>
    <xf numFmtId="182" fontId="34" fillId="4" borderId="32" xfId="2" applyNumberFormat="1" applyFont="1" applyFill="1" applyBorder="1" applyAlignment="1">
      <alignment horizontal="center" vertical="center"/>
    </xf>
    <xf numFmtId="38" fontId="45" fillId="2" borderId="116" xfId="2" applyFont="1" applyFill="1" applyBorder="1" applyAlignment="1">
      <alignment horizontal="left" indent="1"/>
    </xf>
    <xf numFmtId="38" fontId="45" fillId="2" borderId="117" xfId="2" applyFont="1" applyFill="1" applyBorder="1" applyAlignment="1">
      <alignment horizontal="left" indent="1"/>
    </xf>
    <xf numFmtId="38" fontId="45" fillId="2" borderId="118" xfId="2" applyFont="1" applyFill="1" applyBorder="1" applyAlignment="1">
      <alignment horizontal="left" indent="1"/>
    </xf>
    <xf numFmtId="181" fontId="34" fillId="0" borderId="51" xfId="2" applyNumberFormat="1" applyFont="1" applyBorder="1" applyAlignment="1">
      <alignment vertical="center" shrinkToFit="1"/>
    </xf>
    <xf numFmtId="181" fontId="34" fillId="0" borderId="40" xfId="2" applyNumberFormat="1" applyFont="1" applyBorder="1" applyAlignment="1">
      <alignment vertical="center" shrinkToFit="1"/>
    </xf>
    <xf numFmtId="181" fontId="34" fillId="0" borderId="52" xfId="2" applyNumberFormat="1" applyFont="1" applyBorder="1" applyAlignment="1">
      <alignment vertical="center" shrinkToFit="1"/>
    </xf>
    <xf numFmtId="181" fontId="34" fillId="0" borderId="54" xfId="2" applyNumberFormat="1" applyFont="1" applyBorder="1" applyAlignment="1">
      <alignment vertical="center" shrinkToFit="1"/>
    </xf>
    <xf numFmtId="181" fontId="34" fillId="4" borderId="19" xfId="2" applyNumberFormat="1" applyFont="1" applyFill="1" applyBorder="1" applyAlignment="1">
      <alignment vertical="center" shrinkToFit="1"/>
    </xf>
    <xf numFmtId="181" fontId="34" fillId="4" borderId="29" xfId="2" applyNumberFormat="1" applyFont="1" applyFill="1" applyBorder="1" applyAlignment="1">
      <alignment vertical="center" shrinkToFit="1"/>
    </xf>
    <xf numFmtId="0" fontId="44" fillId="2" borderId="113" xfId="1" applyFont="1" applyFill="1" applyBorder="1" applyAlignment="1">
      <alignment horizontal="left" indent="1"/>
    </xf>
    <xf numFmtId="0" fontId="44" fillId="2" borderId="114" xfId="1" applyFont="1" applyFill="1" applyBorder="1" applyAlignment="1">
      <alignment horizontal="left" indent="1"/>
    </xf>
    <xf numFmtId="0" fontId="44" fillId="2" borderId="115" xfId="1" applyFont="1" applyFill="1" applyBorder="1" applyAlignment="1">
      <alignment horizontal="left" indent="1"/>
    </xf>
    <xf numFmtId="0" fontId="34" fillId="8" borderId="55" xfId="1" applyFont="1" applyFill="1" applyBorder="1" applyAlignment="1">
      <alignment horizontal="center" vertical="center" wrapText="1"/>
    </xf>
    <xf numFmtId="0" fontId="34" fillId="8" borderId="28" xfId="1" applyFont="1" applyFill="1" applyBorder="1" applyAlignment="1">
      <alignment horizontal="center" vertical="center"/>
    </xf>
    <xf numFmtId="182" fontId="34" fillId="8" borderId="55" xfId="2" applyNumberFormat="1" applyFont="1" applyFill="1" applyBorder="1" applyAlignment="1">
      <alignment horizontal="center" vertical="center" wrapText="1"/>
    </xf>
    <xf numFmtId="182" fontId="34" fillId="8" borderId="56" xfId="2" applyNumberFormat="1" applyFont="1" applyFill="1" applyBorder="1" applyAlignment="1">
      <alignment horizontal="center" vertical="center"/>
    </xf>
    <xf numFmtId="182" fontId="34" fillId="8" borderId="28" xfId="2" applyNumberFormat="1" applyFont="1" applyFill="1" applyBorder="1" applyAlignment="1">
      <alignment horizontal="center" vertical="center"/>
    </xf>
    <xf numFmtId="182" fontId="34" fillId="4" borderId="4" xfId="2" applyNumberFormat="1" applyFont="1" applyFill="1" applyBorder="1" applyAlignment="1">
      <alignment horizontal="center" vertical="center"/>
    </xf>
    <xf numFmtId="182" fontId="34" fillId="4" borderId="6" xfId="2" applyNumberFormat="1" applyFont="1" applyFill="1" applyBorder="1" applyAlignment="1">
      <alignment horizontal="center" vertical="center"/>
    </xf>
    <xf numFmtId="182" fontId="34" fillId="4" borderId="34" xfId="2" applyNumberFormat="1" applyFont="1" applyFill="1" applyBorder="1" applyAlignment="1">
      <alignment horizontal="center" vertical="center"/>
    </xf>
    <xf numFmtId="182" fontId="34" fillId="4" borderId="3" xfId="2" applyNumberFormat="1" applyFont="1" applyFill="1" applyBorder="1" applyAlignment="1">
      <alignment horizontal="center" vertical="center"/>
    </xf>
    <xf numFmtId="182" fontId="34" fillId="4" borderId="7" xfId="2" applyNumberFormat="1" applyFont="1" applyFill="1" applyBorder="1" applyAlignment="1">
      <alignment horizontal="center" vertical="center"/>
    </xf>
    <xf numFmtId="182" fontId="34" fillId="4" borderId="8" xfId="2" applyNumberFormat="1" applyFont="1" applyFill="1" applyBorder="1" applyAlignment="1">
      <alignment horizontal="center" vertical="center"/>
    </xf>
    <xf numFmtId="181" fontId="34" fillId="0" borderId="46" xfId="2" applyNumberFormat="1" applyFont="1" applyBorder="1" applyAlignment="1">
      <alignment vertical="center" shrinkToFit="1"/>
    </xf>
    <xf numFmtId="181" fontId="34" fillId="0" borderId="33" xfId="2" applyNumberFormat="1" applyFont="1" applyBorder="1" applyAlignment="1">
      <alignment vertical="center" shrinkToFit="1"/>
    </xf>
    <xf numFmtId="181" fontId="34" fillId="7" borderId="49" xfId="2" applyNumberFormat="1" applyFont="1" applyFill="1" applyBorder="1" applyAlignment="1">
      <alignment vertical="center" shrinkToFit="1"/>
    </xf>
    <xf numFmtId="181" fontId="34" fillId="7" borderId="63" xfId="2" applyNumberFormat="1" applyFont="1" applyFill="1" applyBorder="1" applyAlignment="1">
      <alignment vertical="center" shrinkToFit="1"/>
    </xf>
    <xf numFmtId="181" fontId="34" fillId="7" borderId="51" xfId="2" applyNumberFormat="1" applyFont="1" applyFill="1" applyBorder="1" applyAlignment="1">
      <alignment vertical="center" shrinkToFit="1"/>
    </xf>
    <xf numFmtId="181" fontId="34" fillId="7" borderId="40" xfId="2" applyNumberFormat="1" applyFont="1" applyFill="1" applyBorder="1" applyAlignment="1">
      <alignment vertical="center" shrinkToFit="1"/>
    </xf>
    <xf numFmtId="182" fontId="43" fillId="0" borderId="0" xfId="2" applyNumberFormat="1" applyFont="1" applyBorder="1" applyAlignment="1">
      <alignment horizontal="center" vertical="center" shrinkToFit="1"/>
    </xf>
    <xf numFmtId="38" fontId="34" fillId="0" borderId="2" xfId="1" applyNumberFormat="1" applyFont="1" applyBorder="1" applyAlignment="1">
      <alignment horizontal="left" vertical="center" indent="1" shrinkToFit="1"/>
    </xf>
    <xf numFmtId="0" fontId="34" fillId="4" borderId="4" xfId="1" applyFont="1" applyFill="1" applyBorder="1" applyAlignment="1">
      <alignment horizontal="center" vertical="center" wrapText="1" shrinkToFit="1"/>
    </xf>
    <xf numFmtId="0" fontId="34" fillId="4" borderId="34" xfId="1" applyFont="1" applyFill="1" applyBorder="1" applyAlignment="1">
      <alignment horizontal="center" vertical="center" wrapText="1" shrinkToFit="1"/>
    </xf>
    <xf numFmtId="0" fontId="34" fillId="4" borderId="7" xfId="1" applyFont="1" applyFill="1" applyBorder="1" applyAlignment="1">
      <alignment horizontal="center" vertical="center" wrapText="1" shrinkToFit="1"/>
    </xf>
    <xf numFmtId="0" fontId="34" fillId="4" borderId="55" xfId="1" applyFont="1" applyFill="1" applyBorder="1" applyAlignment="1">
      <alignment horizontal="center" vertical="center" wrapText="1" shrinkToFit="1"/>
    </xf>
    <xf numFmtId="0" fontId="34" fillId="4" borderId="56" xfId="1" applyFont="1" applyFill="1" applyBorder="1" applyAlignment="1">
      <alignment horizontal="center" vertical="center" wrapText="1" shrinkToFit="1"/>
    </xf>
    <xf numFmtId="0" fontId="34" fillId="4" borderId="28" xfId="1" applyFont="1" applyFill="1" applyBorder="1" applyAlignment="1">
      <alignment horizontal="center" vertical="center" wrapText="1" shrinkToFit="1"/>
    </xf>
    <xf numFmtId="0" fontId="34" fillId="4" borderId="46" xfId="1" applyFont="1" applyFill="1" applyBorder="1" applyAlignment="1">
      <alignment horizontal="center" vertical="center" shrinkToFit="1"/>
    </xf>
    <xf numFmtId="0" fontId="34" fillId="4" borderId="34" xfId="1" applyFont="1" applyFill="1" applyBorder="1" applyAlignment="1">
      <alignment horizontal="center" vertical="center" shrinkToFit="1"/>
    </xf>
    <xf numFmtId="0" fontId="34" fillId="4" borderId="52" xfId="1" applyFont="1" applyFill="1" applyBorder="1" applyAlignment="1">
      <alignment horizontal="center" vertical="center" shrinkToFit="1"/>
    </xf>
    <xf numFmtId="0" fontId="34" fillId="4" borderId="28" xfId="1" applyFont="1" applyFill="1" applyBorder="1" applyAlignment="1">
      <alignment vertical="center" textRotation="255"/>
    </xf>
    <xf numFmtId="181" fontId="34" fillId="4" borderId="4" xfId="2" applyNumberFormat="1" applyFont="1" applyFill="1" applyBorder="1" applyAlignment="1">
      <alignment horizontal="center" vertical="center" shrinkToFit="1"/>
    </xf>
    <xf numFmtId="181" fontId="34" fillId="4" borderId="34" xfId="2" applyNumberFormat="1" applyFont="1" applyFill="1" applyBorder="1" applyAlignment="1">
      <alignment horizontal="center" vertical="center" shrinkToFit="1"/>
    </xf>
    <xf numFmtId="181" fontId="34" fillId="4" borderId="7" xfId="2" applyNumberFormat="1" applyFont="1" applyFill="1" applyBorder="1" applyAlignment="1">
      <alignment horizontal="center" vertical="center" shrinkToFit="1"/>
    </xf>
    <xf numFmtId="182" fontId="34" fillId="4" borderId="55" xfId="2" applyNumberFormat="1" applyFont="1" applyFill="1" applyBorder="1" applyAlignment="1">
      <alignment horizontal="center" vertical="center" shrinkToFit="1"/>
    </xf>
    <xf numFmtId="182" fontId="34" fillId="4" borderId="56" xfId="2" applyNumberFormat="1" applyFont="1" applyFill="1" applyBorder="1" applyAlignment="1">
      <alignment horizontal="center" vertical="center" shrinkToFit="1"/>
    </xf>
    <xf numFmtId="182" fontId="34" fillId="4" borderId="28" xfId="2" applyNumberFormat="1" applyFont="1" applyFill="1" applyBorder="1" applyAlignment="1">
      <alignment horizontal="center" vertical="center" shrinkToFit="1"/>
    </xf>
    <xf numFmtId="38" fontId="34" fillId="4" borderId="55" xfId="2" applyFont="1" applyFill="1" applyBorder="1" applyAlignment="1">
      <alignment horizontal="center" vertical="center" shrinkToFit="1"/>
    </xf>
    <xf numFmtId="38" fontId="34" fillId="4" borderId="56" xfId="2" applyFont="1" applyFill="1" applyBorder="1" applyAlignment="1">
      <alignment horizontal="center" vertical="center" shrinkToFit="1"/>
    </xf>
    <xf numFmtId="38" fontId="34" fillId="4" borderId="28" xfId="2" applyFont="1" applyFill="1" applyBorder="1" applyAlignment="1">
      <alignment horizontal="center" vertical="center" shrinkToFit="1"/>
    </xf>
    <xf numFmtId="38" fontId="44" fillId="8" borderId="55" xfId="2" applyFont="1" applyFill="1" applyBorder="1" applyAlignment="1">
      <alignment horizontal="center" vertical="center" wrapText="1" shrinkToFit="1"/>
    </xf>
    <xf numFmtId="38" fontId="44" fillId="8" borderId="56" xfId="2" applyFont="1" applyFill="1" applyBorder="1" applyAlignment="1">
      <alignment horizontal="center" vertical="center" wrapText="1" shrinkToFit="1"/>
    </xf>
    <xf numFmtId="38" fontId="44" fillId="8" borderId="28" xfId="2" applyFont="1" applyFill="1" applyBorder="1" applyAlignment="1">
      <alignment horizontal="center" vertical="center" wrapText="1" shrinkToFit="1"/>
    </xf>
    <xf numFmtId="38" fontId="34" fillId="5" borderId="55" xfId="2" applyFont="1" applyFill="1" applyBorder="1" applyAlignment="1">
      <alignment horizontal="center" vertical="center" wrapText="1"/>
    </xf>
    <xf numFmtId="38" fontId="34" fillId="5" borderId="28" xfId="2" applyFont="1" applyFill="1" applyBorder="1" applyAlignment="1">
      <alignment horizontal="center" vertical="center" wrapText="1"/>
    </xf>
    <xf numFmtId="0" fontId="34" fillId="5" borderId="55" xfId="12" applyFont="1" applyFill="1" applyBorder="1" applyAlignment="1">
      <alignment horizontal="center" vertical="center" wrapText="1"/>
    </xf>
    <xf numFmtId="0" fontId="34" fillId="5" borderId="56" xfId="12" applyFont="1" applyFill="1" applyBorder="1" applyAlignment="1">
      <alignment horizontal="center" vertical="center" wrapText="1"/>
    </xf>
    <xf numFmtId="0" fontId="34" fillId="5" borderId="28" xfId="12" applyFont="1" applyFill="1" applyBorder="1" applyAlignment="1">
      <alignment horizontal="center" vertical="center" wrapText="1"/>
    </xf>
    <xf numFmtId="0" fontId="34" fillId="5" borderId="55" xfId="12" applyFont="1" applyFill="1" applyBorder="1" applyAlignment="1">
      <alignment horizontal="center" vertical="center"/>
    </xf>
    <xf numFmtId="0" fontId="34" fillId="5" borderId="56" xfId="12" applyFont="1" applyFill="1" applyBorder="1" applyAlignment="1">
      <alignment horizontal="center" vertical="center"/>
    </xf>
    <xf numFmtId="0" fontId="34" fillId="5" borderId="28" xfId="12" applyFont="1" applyFill="1" applyBorder="1" applyAlignment="1">
      <alignment horizontal="center" vertical="center"/>
    </xf>
    <xf numFmtId="0" fontId="34" fillId="5" borderId="55" xfId="12" applyFont="1" applyFill="1" applyBorder="1" applyAlignment="1">
      <alignment horizontal="center" vertical="center" textRotation="255"/>
    </xf>
    <xf numFmtId="0" fontId="34" fillId="5" borderId="56" xfId="12" applyFont="1" applyFill="1" applyBorder="1" applyAlignment="1">
      <alignment horizontal="center" vertical="center" textRotation="255"/>
    </xf>
    <xf numFmtId="0" fontId="34" fillId="5" borderId="28" xfId="12" applyFont="1" applyFill="1" applyBorder="1" applyAlignment="1">
      <alignment horizontal="center" vertical="center" textRotation="255"/>
    </xf>
    <xf numFmtId="181" fontId="34" fillId="5" borderId="55" xfId="2" applyNumberFormat="1" applyFont="1" applyFill="1" applyBorder="1" applyAlignment="1">
      <alignment horizontal="center" vertical="center"/>
    </xf>
    <xf numFmtId="181" fontId="34" fillId="5" borderId="28" xfId="2" applyNumberFormat="1" applyFont="1" applyFill="1" applyBorder="1" applyAlignment="1">
      <alignment horizontal="center" vertical="center"/>
    </xf>
    <xf numFmtId="182" fontId="34" fillId="5" borderId="55" xfId="2" applyNumberFormat="1" applyFont="1" applyFill="1" applyBorder="1" applyAlignment="1">
      <alignment horizontal="center" vertical="center"/>
    </xf>
    <xf numFmtId="182" fontId="34" fillId="5" borderId="28" xfId="2" applyNumberFormat="1" applyFont="1" applyFill="1" applyBorder="1" applyAlignment="1">
      <alignment horizontal="center" vertical="center"/>
    </xf>
    <xf numFmtId="38" fontId="34" fillId="5" borderId="55" xfId="2" applyFont="1" applyFill="1" applyBorder="1" applyAlignment="1">
      <alignment horizontal="center" vertical="center"/>
    </xf>
    <xf numFmtId="38" fontId="34" fillId="5" borderId="28" xfId="2" applyFont="1" applyFill="1" applyBorder="1" applyAlignment="1">
      <alignment horizontal="center" vertical="center"/>
    </xf>
    <xf numFmtId="0" fontId="45" fillId="2" borderId="114" xfId="1" applyFont="1" applyFill="1" applyBorder="1" applyAlignment="1">
      <alignment horizontal="left" indent="1"/>
    </xf>
    <xf numFmtId="0" fontId="45" fillId="2" borderId="115" xfId="1" applyFont="1" applyFill="1" applyBorder="1" applyAlignment="1">
      <alignment horizontal="left" indent="1"/>
    </xf>
    <xf numFmtId="0" fontId="34" fillId="0" borderId="0" xfId="1" applyFont="1" applyAlignment="1">
      <alignment textRotation="255"/>
    </xf>
  </cellXfs>
  <cellStyles count="14">
    <cellStyle name="パーセント 2" xfId="6"/>
    <cellStyle name="桁区切り 2 2" xfId="2"/>
    <cellStyle name="桁区切り 2 2 2" xfId="13"/>
    <cellStyle name="桁区切り 2 3" xfId="8"/>
    <cellStyle name="桁区切り 2 3 2 2" xfId="11"/>
    <cellStyle name="標準" xfId="0" builtinId="0"/>
    <cellStyle name="標準 2" xfId="1"/>
    <cellStyle name="標準 3" xfId="7"/>
    <cellStyle name="標準 3 2 2" xfId="12"/>
    <cellStyle name="標準 5" xfId="5"/>
    <cellStyle name="標準__template(見積依頼書)" xfId="9"/>
    <cellStyle name="標準__template(要求票)" xfId="10"/>
    <cellStyle name="標準_コピー ～ 注文書帳票(ベース)" xfId="4"/>
    <cellStyle name="標準_資材ｼｽﾃﾑ" xfId="3"/>
  </cellStyles>
  <dxfs count="0"/>
  <tableStyles count="0" defaultTableStyle="TableStyleMedium2" defaultPivotStyle="PivotStyleLight16"/>
  <colors>
    <mruColors>
      <color rgb="FF0000FF"/>
      <color rgb="FFFFFF99"/>
      <color rgb="FFFFCCFF"/>
      <color rgb="FF0000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4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4.png"/><Relationship Id="rId4" Type="http://schemas.openxmlformats.org/officeDocument/2006/relationships/image" Target="../media/image1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51</xdr:col>
      <xdr:colOff>152400</xdr:colOff>
      <xdr:row>48</xdr:row>
      <xdr:rowOff>47625</xdr:rowOff>
    </xdr:from>
    <xdr:to>
      <xdr:col>57</xdr:col>
      <xdr:colOff>104775</xdr:colOff>
      <xdr:row>49</xdr:row>
      <xdr:rowOff>219075</xdr:rowOff>
    </xdr:to>
    <xdr:pic>
      <xdr:nvPicPr>
        <xdr:cNvPr id="2" name="Picture 18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5050" y="7953375"/>
          <a:ext cx="10382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171450</xdr:colOff>
      <xdr:row>7</xdr:row>
      <xdr:rowOff>47625</xdr:rowOff>
    </xdr:from>
    <xdr:to>
      <xdr:col>74</xdr:col>
      <xdr:colOff>190500</xdr:colOff>
      <xdr:row>15</xdr:row>
      <xdr:rowOff>0</xdr:rowOff>
    </xdr:to>
    <xdr:pic>
      <xdr:nvPicPr>
        <xdr:cNvPr id="6" name="図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1200150"/>
          <a:ext cx="5610225" cy="1657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23</xdr:col>
      <xdr:colOff>0</xdr:colOff>
      <xdr:row>5</xdr:row>
      <xdr:rowOff>0</xdr:rowOff>
    </xdr:from>
    <xdr:to>
      <xdr:col>25</xdr:col>
      <xdr:colOff>0</xdr:colOff>
      <xdr:row>7</xdr:row>
      <xdr:rowOff>9525</xdr:rowOff>
    </xdr:to>
    <xdr:sp macro="" textlink="">
      <xdr:nvSpPr>
        <xdr:cNvPr id="7" name="Text Box 1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705350" y="857250"/>
          <a:ext cx="3619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3</xdr:col>
      <xdr:colOff>28575</xdr:colOff>
      <xdr:row>9</xdr:row>
      <xdr:rowOff>0</xdr:rowOff>
    </xdr:to>
    <xdr:sp macro="" textlink="">
      <xdr:nvSpPr>
        <xdr:cNvPr id="8" name="Text Box 2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571500" y="1238250"/>
          <a:ext cx="2286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46</xdr:col>
      <xdr:colOff>0</xdr:colOff>
      <xdr:row>2</xdr:row>
      <xdr:rowOff>0</xdr:rowOff>
    </xdr:from>
    <xdr:to>
      <xdr:col>47</xdr:col>
      <xdr:colOff>47625</xdr:colOff>
      <xdr:row>3</xdr:row>
      <xdr:rowOff>9525</xdr:rowOff>
    </xdr:to>
    <xdr:sp macro="" textlink="">
      <xdr:nvSpPr>
        <xdr:cNvPr id="9" name="Text Box 2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8867775" y="504825"/>
          <a:ext cx="2286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⑬</a:t>
          </a:r>
        </a:p>
      </xdr:txBody>
    </xdr:sp>
    <xdr:clientData/>
  </xdr:twoCellAnchor>
  <xdr:twoCellAnchor>
    <xdr:from>
      <xdr:col>44</xdr:col>
      <xdr:colOff>47625</xdr:colOff>
      <xdr:row>5</xdr:row>
      <xdr:rowOff>66675</xdr:rowOff>
    </xdr:from>
    <xdr:to>
      <xdr:col>45</xdr:col>
      <xdr:colOff>95250</xdr:colOff>
      <xdr:row>6</xdr:row>
      <xdr:rowOff>76200</xdr:rowOff>
    </xdr:to>
    <xdr:sp macro="" textlink="">
      <xdr:nvSpPr>
        <xdr:cNvPr id="10" name="Text Box 2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8553450" y="923925"/>
          <a:ext cx="2286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⑭</a:t>
          </a:r>
        </a:p>
      </xdr:txBody>
    </xdr:sp>
    <xdr:clientData/>
  </xdr:twoCellAnchor>
  <xdr:twoCellAnchor>
    <xdr:from>
      <xdr:col>36</xdr:col>
      <xdr:colOff>0</xdr:colOff>
      <xdr:row>42</xdr:row>
      <xdr:rowOff>28575</xdr:rowOff>
    </xdr:from>
    <xdr:to>
      <xdr:col>37</xdr:col>
      <xdr:colOff>47625</xdr:colOff>
      <xdr:row>43</xdr:row>
      <xdr:rowOff>95250</xdr:rowOff>
    </xdr:to>
    <xdr:sp macro="" textlink="">
      <xdr:nvSpPr>
        <xdr:cNvPr id="11" name="Text Box 2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7058025" y="7248525"/>
          <a:ext cx="2286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⑮</a:t>
          </a:r>
        </a:p>
      </xdr:txBody>
    </xdr:sp>
    <xdr:clientData/>
  </xdr:twoCellAnchor>
  <xdr:twoCellAnchor>
    <xdr:from>
      <xdr:col>2</xdr:col>
      <xdr:colOff>9525</xdr:colOff>
      <xdr:row>33</xdr:row>
      <xdr:rowOff>114300</xdr:rowOff>
    </xdr:from>
    <xdr:to>
      <xdr:col>3</xdr:col>
      <xdr:colOff>76200</xdr:colOff>
      <xdr:row>36</xdr:row>
      <xdr:rowOff>85725</xdr:rowOff>
    </xdr:to>
    <xdr:sp macro="" textlink="">
      <xdr:nvSpPr>
        <xdr:cNvPr id="12" name="Text Box 2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581025" y="629602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⑰</a:t>
          </a:r>
          <a:endParaRPr lang="en-US" altLang="ja-JP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51</xdr:col>
      <xdr:colOff>152400</xdr:colOff>
      <xdr:row>48</xdr:row>
      <xdr:rowOff>47625</xdr:rowOff>
    </xdr:from>
    <xdr:to>
      <xdr:col>57</xdr:col>
      <xdr:colOff>104775</xdr:colOff>
      <xdr:row>49</xdr:row>
      <xdr:rowOff>219075</xdr:rowOff>
    </xdr:to>
    <xdr:pic>
      <xdr:nvPicPr>
        <xdr:cNvPr id="2" name="Picture 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5050" y="7953375"/>
          <a:ext cx="10382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51</xdr:col>
      <xdr:colOff>152400</xdr:colOff>
      <xdr:row>48</xdr:row>
      <xdr:rowOff>47625</xdr:rowOff>
    </xdr:from>
    <xdr:to>
      <xdr:col>57</xdr:col>
      <xdr:colOff>104775</xdr:colOff>
      <xdr:row>49</xdr:row>
      <xdr:rowOff>219075</xdr:rowOff>
    </xdr:to>
    <xdr:pic>
      <xdr:nvPicPr>
        <xdr:cNvPr id="2" name="Picture 1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3625" y="7953375"/>
          <a:ext cx="10382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657225</xdr:colOff>
      <xdr:row>29</xdr:row>
      <xdr:rowOff>47625</xdr:rowOff>
    </xdr:from>
    <xdr:to>
      <xdr:col>13</xdr:col>
      <xdr:colOff>590550</xdr:colOff>
      <xdr:row>29</xdr:row>
      <xdr:rowOff>228600</xdr:rowOff>
    </xdr:to>
    <xdr:pic>
      <xdr:nvPicPr>
        <xdr:cNvPr id="2" name="Picture 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7172325"/>
          <a:ext cx="819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200025</xdr:colOff>
      <xdr:row>4</xdr:row>
      <xdr:rowOff>0</xdr:rowOff>
    </xdr:from>
    <xdr:to>
      <xdr:col>20</xdr:col>
      <xdr:colOff>285750</xdr:colOff>
      <xdr:row>15</xdr:row>
      <xdr:rowOff>161925</xdr:rowOff>
    </xdr:to>
    <xdr:pic>
      <xdr:nvPicPr>
        <xdr:cNvPr id="3" name="図 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34775" y="933450"/>
          <a:ext cx="4086225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190500</xdr:colOff>
      <xdr:row>18</xdr:row>
      <xdr:rowOff>0</xdr:rowOff>
    </xdr:from>
    <xdr:to>
      <xdr:col>20</xdr:col>
      <xdr:colOff>295275</xdr:colOff>
      <xdr:row>27</xdr:row>
      <xdr:rowOff>19050</xdr:rowOff>
    </xdr:to>
    <xdr:pic>
      <xdr:nvPicPr>
        <xdr:cNvPr id="4" name="図 2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0" y="4400550"/>
          <a:ext cx="4105275" cy="224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190500</xdr:colOff>
      <xdr:row>28</xdr:row>
      <xdr:rowOff>38100</xdr:rowOff>
    </xdr:from>
    <xdr:to>
      <xdr:col>20</xdr:col>
      <xdr:colOff>276225</xdr:colOff>
      <xdr:row>38</xdr:row>
      <xdr:rowOff>85725</xdr:rowOff>
    </xdr:to>
    <xdr:pic>
      <xdr:nvPicPr>
        <xdr:cNvPr id="5" name="図 14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0" y="6915150"/>
          <a:ext cx="4086225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26</xdr:row>
      <xdr:rowOff>38100</xdr:rowOff>
    </xdr:from>
    <xdr:to>
      <xdr:col>11</xdr:col>
      <xdr:colOff>962025</xdr:colOff>
      <xdr:row>26</xdr:row>
      <xdr:rowOff>219075</xdr:rowOff>
    </xdr:to>
    <xdr:pic>
      <xdr:nvPicPr>
        <xdr:cNvPr id="2" name="Picture 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7181850"/>
          <a:ext cx="8763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600075</xdr:colOff>
      <xdr:row>7</xdr:row>
      <xdr:rowOff>85725</xdr:rowOff>
    </xdr:from>
    <xdr:to>
      <xdr:col>11</xdr:col>
      <xdr:colOff>514350</xdr:colOff>
      <xdr:row>11</xdr:row>
      <xdr:rowOff>200025</xdr:rowOff>
    </xdr:to>
    <xdr:sp macro="" textlink="">
      <xdr:nvSpPr>
        <xdr:cNvPr id="3" name="正方形/長方形 2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SpPr/>
      </xdr:nvSpPr>
      <xdr:spPr bwMode="auto">
        <a:xfrm>
          <a:off x="5762625" y="1981200"/>
          <a:ext cx="4419600" cy="12192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19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</a:t>
          </a:r>
          <a:r>
            <a:rPr kumimoji="1" lang="en-US" altLang="ja-JP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プール方式とは </a:t>
          </a:r>
          <a:r>
            <a:rPr kumimoji="1" lang="en-US" altLang="ja-JP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</a:p>
        <a:p>
          <a:pPr algn="l">
            <a:lnSpc>
              <a:spcPts val="19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当初契約時、宣言した目標休日取得を</a:t>
          </a:r>
          <a:r>
            <a:rPr kumimoji="1" lang="en-US" altLang="ja-JP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100</a:t>
          </a: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％達成したものとして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労務費の補正費を計上しておき、四半期毎に達成月の出来高分の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補正費を支払っていく方法です。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0</xdr:col>
      <xdr:colOff>133350</xdr:colOff>
      <xdr:row>0</xdr:row>
      <xdr:rowOff>133350</xdr:rowOff>
    </xdr:from>
    <xdr:to>
      <xdr:col>3</xdr:col>
      <xdr:colOff>142875</xdr:colOff>
      <xdr:row>1</xdr:row>
      <xdr:rowOff>133350</xdr:rowOff>
    </xdr:to>
    <xdr:sp macro="" textlink="">
      <xdr:nvSpPr>
        <xdr:cNvPr id="4" name="正方形/長方形 3"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SpPr/>
      </xdr:nvSpPr>
      <xdr:spPr bwMode="auto">
        <a:xfrm>
          <a:off x="133350" y="133350"/>
          <a:ext cx="3200400" cy="3810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2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プール方式による見積内訳書のイメージ</a:t>
          </a:r>
          <a:endParaRPr kumimoji="1" lang="en-US" altLang="ja-JP" sz="1200" b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5</xdr:col>
      <xdr:colOff>314325</xdr:colOff>
      <xdr:row>20</xdr:row>
      <xdr:rowOff>152400</xdr:rowOff>
    </xdr:from>
    <xdr:to>
      <xdr:col>9</xdr:col>
      <xdr:colOff>685800</xdr:colOff>
      <xdr:row>23</xdr:row>
      <xdr:rowOff>38100</xdr:rowOff>
    </xdr:to>
    <xdr:sp macro="" textlink="">
      <xdr:nvSpPr>
        <xdr:cNvPr id="5" name="正方形/長方形 4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SpPr/>
      </xdr:nvSpPr>
      <xdr:spPr bwMode="auto">
        <a:xfrm>
          <a:off x="4514850" y="5638800"/>
          <a:ext cx="4067175" cy="714375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19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法定福利費、労務費補正費（目標達成時）は現場経費等の</a:t>
          </a:r>
          <a:r>
            <a:rPr kumimoji="1" lang="en-US" altLang="ja-JP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/>
          </a:r>
          <a:br>
            <a:rPr kumimoji="1" lang="en-US" altLang="ja-JP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</a:b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経費の中に含めず、外出し計上して記入してください。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762000</xdr:colOff>
      <xdr:row>25</xdr:row>
      <xdr:rowOff>38100</xdr:rowOff>
    </xdr:from>
    <xdr:to>
      <xdr:col>13</xdr:col>
      <xdr:colOff>733425</xdr:colOff>
      <xdr:row>25</xdr:row>
      <xdr:rowOff>219075</xdr:rowOff>
    </xdr:to>
    <xdr:pic>
      <xdr:nvPicPr>
        <xdr:cNvPr id="2" name="Picture 3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4100" y="6305550"/>
          <a:ext cx="819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781049</xdr:colOff>
      <xdr:row>14</xdr:row>
      <xdr:rowOff>161924</xdr:rowOff>
    </xdr:from>
    <xdr:to>
      <xdr:col>7</xdr:col>
      <xdr:colOff>762000</xdr:colOff>
      <xdr:row>17</xdr:row>
      <xdr:rowOff>114299</xdr:rowOff>
    </xdr:to>
    <xdr:sp macro="" textlink="">
      <xdr:nvSpPr>
        <xdr:cNvPr id="3" name="正方形/長方形 2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SpPr/>
      </xdr:nvSpPr>
      <xdr:spPr bwMode="auto">
        <a:xfrm>
          <a:off x="2247899" y="3638549"/>
          <a:ext cx="3952876" cy="695325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2300"/>
            </a:lnSpc>
          </a:pPr>
          <a:r>
            <a:rPr kumimoji="1" lang="ja-JP" altLang="en-US" sz="1100">
              <a:solidFill>
                <a:srgbClr val="FF0066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  <a:r>
            <a:rPr kumimoji="1" lang="ja-JP" altLang="en-US" sz="1400" b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労務費補正用の内訳書</a:t>
          </a: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は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ts val="22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各社の </a:t>
          </a:r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労務費を一式計上</a:t>
          </a: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したケースを基本とします。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0</xdr:col>
      <xdr:colOff>190499</xdr:colOff>
      <xdr:row>18</xdr:row>
      <xdr:rowOff>104775</xdr:rowOff>
    </xdr:from>
    <xdr:to>
      <xdr:col>6</xdr:col>
      <xdr:colOff>219075</xdr:colOff>
      <xdr:row>23</xdr:row>
      <xdr:rowOff>85725</xdr:rowOff>
    </xdr:to>
    <xdr:sp macro="" textlink="">
      <xdr:nvSpPr>
        <xdr:cNvPr id="4" name="正方形/長方形 3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SpPr/>
      </xdr:nvSpPr>
      <xdr:spPr bwMode="auto">
        <a:xfrm>
          <a:off x="190499" y="4572000"/>
          <a:ext cx="4505326" cy="12192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19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</a:t>
          </a:r>
          <a:r>
            <a:rPr kumimoji="1" lang="en-US" altLang="ja-JP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プール方式とは </a:t>
          </a:r>
          <a:r>
            <a:rPr kumimoji="1" lang="en-US" altLang="ja-JP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</a:p>
        <a:p>
          <a:pPr algn="l">
            <a:lnSpc>
              <a:spcPts val="19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当初契約時、宣言した目標休日取得を</a:t>
          </a:r>
          <a:r>
            <a:rPr kumimoji="1" lang="en-US" altLang="ja-JP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100</a:t>
          </a: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％達成したものとして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労務費の補正費を計上しておき、四半期毎に達成月の出来高分の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補正費を支払っていく方法です。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0</xdr:col>
      <xdr:colOff>66675</xdr:colOff>
      <xdr:row>0</xdr:row>
      <xdr:rowOff>66676</xdr:rowOff>
    </xdr:from>
    <xdr:to>
      <xdr:col>4</xdr:col>
      <xdr:colOff>257175</xdr:colOff>
      <xdr:row>0</xdr:row>
      <xdr:rowOff>447676</xdr:rowOff>
    </xdr:to>
    <xdr:sp macro="" textlink="">
      <xdr:nvSpPr>
        <xdr:cNvPr id="5" name="正方形/長方形 4">
          <a:extLst>
            <a:ext uri="{FF2B5EF4-FFF2-40B4-BE49-F238E27FC236}">
              <a16:creationId xmlns="" xmlns:a16="http://schemas.microsoft.com/office/drawing/2014/main" id="{00000000-0008-0000-0800-000005000000}"/>
            </a:ext>
          </a:extLst>
        </xdr:cNvPr>
        <xdr:cNvSpPr/>
      </xdr:nvSpPr>
      <xdr:spPr bwMode="auto">
        <a:xfrm>
          <a:off x="66675" y="66676"/>
          <a:ext cx="3200400" cy="3810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FF0066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  <a:r>
            <a:rPr kumimoji="1" lang="ja-JP" altLang="en-US" sz="12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プール方式の場合の労務費内訳書イメージ</a:t>
          </a:r>
          <a:endParaRPr kumimoji="1" lang="en-US" altLang="ja-JP" sz="1200" b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10</xdr:col>
      <xdr:colOff>495300</xdr:colOff>
      <xdr:row>0</xdr:row>
      <xdr:rowOff>104775</xdr:rowOff>
    </xdr:from>
    <xdr:to>
      <xdr:col>13</xdr:col>
      <xdr:colOff>695326</xdr:colOff>
      <xdr:row>1</xdr:row>
      <xdr:rowOff>28575</xdr:rowOff>
    </xdr:to>
    <xdr:sp macro="" textlink="">
      <xdr:nvSpPr>
        <xdr:cNvPr id="6" name="正方形/長方形 5">
          <a:extLst>
            <a:ext uri="{FF2B5EF4-FFF2-40B4-BE49-F238E27FC236}">
              <a16:creationId xmlns="" xmlns:a16="http://schemas.microsoft.com/office/drawing/2014/main" id="{00000000-0008-0000-0800-000006000000}"/>
            </a:ext>
          </a:extLst>
        </xdr:cNvPr>
        <xdr:cNvSpPr/>
      </xdr:nvSpPr>
      <xdr:spPr bwMode="auto">
        <a:xfrm>
          <a:off x="8134350" y="104775"/>
          <a:ext cx="2552701" cy="428625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ja-JP" sz="1600" b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労務費補正用</a:t>
          </a:r>
          <a:r>
            <a:rPr kumimoji="1" lang="ja-JP" altLang="en-US" sz="1600" b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</a:t>
          </a:r>
          <a:r>
            <a:rPr kumimoji="1" lang="ja-JP" altLang="en-US" sz="1600" u="none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記入例</a:t>
          </a:r>
        </a:p>
      </xdr:txBody>
    </xdr:sp>
    <xdr:clientData/>
  </xdr:twoCellAnchor>
  <xdr:twoCellAnchor>
    <xdr:from>
      <xdr:col>8</xdr:col>
      <xdr:colOff>95250</xdr:colOff>
      <xdr:row>15</xdr:row>
      <xdr:rowOff>142874</xdr:rowOff>
    </xdr:from>
    <xdr:to>
      <xdr:col>13</xdr:col>
      <xdr:colOff>676275</xdr:colOff>
      <xdr:row>18</xdr:row>
      <xdr:rowOff>95249</xdr:rowOff>
    </xdr:to>
    <xdr:sp macro="" textlink="">
      <xdr:nvSpPr>
        <xdr:cNvPr id="7" name="正方形/長方形 6">
          <a:extLst>
            <a:ext uri="{FF2B5EF4-FFF2-40B4-BE49-F238E27FC236}">
              <a16:creationId xmlns="" xmlns:a16="http://schemas.microsoft.com/office/drawing/2014/main" id="{00000000-0008-0000-0800-000007000000}"/>
            </a:ext>
          </a:extLst>
        </xdr:cNvPr>
        <xdr:cNvSpPr/>
      </xdr:nvSpPr>
      <xdr:spPr bwMode="auto">
        <a:xfrm>
          <a:off x="6496050" y="3867149"/>
          <a:ext cx="4171950" cy="695325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1900"/>
            </a:lnSpc>
          </a:pPr>
          <a:r>
            <a:rPr kumimoji="1" lang="ja-JP" altLang="en-US" sz="1100">
              <a:solidFill>
                <a:srgbClr val="FF0066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労務費補正費＝</a:t>
          </a:r>
          <a:r>
            <a:rPr kumimoji="1" lang="en-US" altLang="ja-JP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/>
          </a:r>
          <a:br>
            <a:rPr kumimoji="1" lang="en-US" altLang="ja-JP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</a:b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各社労務費 ✕ 目標交代休達成時の補正係数 ✕ 社会保険料率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13</xdr:col>
      <xdr:colOff>731861</xdr:colOff>
      <xdr:row>83</xdr:row>
      <xdr:rowOff>47625</xdr:rowOff>
    </xdr:to>
    <xdr:pic>
      <xdr:nvPicPr>
        <xdr:cNvPr id="10" name="図 9">
          <a:extLst>
            <a:ext uri="{FF2B5EF4-FFF2-40B4-BE49-F238E27FC236}">
              <a16:creationId xmlns="" xmlns:a16="http://schemas.microsoft.com/office/drawing/2014/main" id="{00000000-0008-0000-08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315200"/>
          <a:ext cx="10784546" cy="9305925"/>
        </a:xfrm>
        <a:prstGeom prst="rect">
          <a:avLst/>
        </a:prstGeom>
      </xdr:spPr>
    </xdr:pic>
    <xdr:clientData/>
  </xdr:twoCellAnchor>
  <xdr:twoCellAnchor>
    <xdr:from>
      <xdr:col>7</xdr:col>
      <xdr:colOff>22412</xdr:colOff>
      <xdr:row>18</xdr:row>
      <xdr:rowOff>224118</xdr:rowOff>
    </xdr:from>
    <xdr:to>
      <xdr:col>13</xdr:col>
      <xdr:colOff>741830</xdr:colOff>
      <xdr:row>23</xdr:row>
      <xdr:rowOff>67796</xdr:rowOff>
    </xdr:to>
    <xdr:sp macro="" textlink="">
      <xdr:nvSpPr>
        <xdr:cNvPr id="12" name="正方形/長方形 11"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SpPr/>
      </xdr:nvSpPr>
      <xdr:spPr bwMode="auto">
        <a:xfrm>
          <a:off x="5457265" y="4672853"/>
          <a:ext cx="5257800" cy="1076325"/>
        </a:xfrm>
        <a:prstGeom prst="rect">
          <a:avLst/>
        </a:prstGeom>
        <a:gradFill rotWithShape="1">
          <a:gsLst>
            <a:gs pos="0">
              <a:srgbClr val="70AD47">
                <a:lumMod val="110000"/>
                <a:satMod val="105000"/>
                <a:tint val="67000"/>
              </a:srgbClr>
            </a:gs>
            <a:gs pos="50000">
              <a:srgbClr val="70AD47">
                <a:lumMod val="105000"/>
                <a:satMod val="103000"/>
                <a:tint val="73000"/>
              </a:srgbClr>
            </a:gs>
            <a:gs pos="100000">
              <a:srgbClr val="70AD47">
                <a:lumMod val="105000"/>
                <a:satMod val="109000"/>
                <a:tint val="81000"/>
              </a:srgbClr>
            </a:gs>
          </a:gsLst>
          <a:lin ang="5400000" scaled="0"/>
        </a:gradFill>
        <a:ln w="6350" cap="flat" cmpd="sng" algn="ctr">
          <a:solidFill>
            <a:srgbClr val="70AD47"/>
          </a:solidFill>
          <a:prstDash val="solid"/>
          <a:miter lim="800000"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l" defTabSz="91440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66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技能者の職種種別には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型枠工、鉄筋工、普通作業員等の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職種を記入し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     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職種別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の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人工数単価を記載した労務費内訳書を作成してください。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　施工体制が未確定で次数別で記入できない場合には次数を１次にまとめ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　協力会社名に「全体」と記入してください。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657225</xdr:colOff>
      <xdr:row>29</xdr:row>
      <xdr:rowOff>47625</xdr:rowOff>
    </xdr:from>
    <xdr:to>
      <xdr:col>13</xdr:col>
      <xdr:colOff>590550</xdr:colOff>
      <xdr:row>29</xdr:row>
      <xdr:rowOff>228600</xdr:rowOff>
    </xdr:to>
    <xdr:pic>
      <xdr:nvPicPr>
        <xdr:cNvPr id="2" name="Picture 3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7172325"/>
          <a:ext cx="819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762000</xdr:colOff>
      <xdr:row>0</xdr:row>
      <xdr:rowOff>123825</xdr:rowOff>
    </xdr:from>
    <xdr:to>
      <xdr:col>13</xdr:col>
      <xdr:colOff>600075</xdr:colOff>
      <xdr:row>1</xdr:row>
      <xdr:rowOff>238125</xdr:rowOff>
    </xdr:to>
    <xdr:sp macro="" textlink="">
      <xdr:nvSpPr>
        <xdr:cNvPr id="3" name="正方形/長方形 2">
          <a:extLst>
            <a:ext uri="{FF2B5EF4-FFF2-40B4-BE49-F238E27FC236}">
              <a16:creationId xmlns=""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 bwMode="auto">
        <a:xfrm>
          <a:off x="7362825" y="123825"/>
          <a:ext cx="3228975" cy="428625"/>
        </a:xfrm>
        <a:prstGeom prst="rect">
          <a:avLst/>
        </a:prstGeom>
        <a:solidFill>
          <a:srgbClr val="C0C0C0"/>
        </a:solidFill>
        <a:ln w="9525" cap="flat">
          <a:solidFill>
            <a:srgbClr val="969696"/>
          </a:solidFill>
          <a:prstDash val="solid"/>
          <a:miter lim="800000"/>
          <a:headEnd/>
          <a:tailEnd/>
        </a:ln>
      </xdr:spPr>
      <xdr:txBody>
        <a:bodyPr vertOverflow="clip" wrap="square" lIns="45720" tIns="54864" rIns="45720" bIns="54864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FF0000"/>
              </a:solidFill>
              <a:latin typeface="メイリオ"/>
              <a:ea typeface="メイリオ"/>
            </a:rPr>
            <a:t>労務費補正変更契約用　記入例</a:t>
          </a:r>
        </a:p>
      </xdr:txBody>
    </xdr:sp>
    <xdr:clientData/>
  </xdr:twoCellAnchor>
  <xdr:twoCellAnchor>
    <xdr:from>
      <xdr:col>10</xdr:col>
      <xdr:colOff>95250</xdr:colOff>
      <xdr:row>18</xdr:row>
      <xdr:rowOff>76200</xdr:rowOff>
    </xdr:from>
    <xdr:to>
      <xdr:col>13</xdr:col>
      <xdr:colOff>676275</xdr:colOff>
      <xdr:row>20</xdr:row>
      <xdr:rowOff>161925</xdr:rowOff>
    </xdr:to>
    <xdr:sp macro="" textlink="">
      <xdr:nvSpPr>
        <xdr:cNvPr id="4" name="正方形/長方形 3">
          <a:extLst>
            <a:ext uri="{FF2B5EF4-FFF2-40B4-BE49-F238E27FC236}">
              <a16:creationId xmlns=""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 bwMode="auto">
        <a:xfrm>
          <a:off x="7581900" y="4476750"/>
          <a:ext cx="3086100" cy="581025"/>
        </a:xfrm>
        <a:prstGeom prst="rect">
          <a:avLst/>
        </a:prstGeom>
        <a:solidFill>
          <a:srgbClr val="99CCFF"/>
        </a:solidFill>
        <a:ln w="9525" cap="flat">
          <a:solidFill>
            <a:srgbClr val="33CCCC"/>
          </a:solidFill>
          <a:prstDash val="solid"/>
          <a:miter lim="800000"/>
          <a:headEnd/>
          <a:tailEnd/>
        </a:ln>
      </xdr:spPr>
      <xdr:txBody>
        <a:bodyPr vertOverflow="clip" wrap="square" lIns="36576" tIns="45720" rIns="0" bIns="45720" anchor="ctr" upright="1"/>
        <a:lstStyle/>
        <a:p>
          <a:pPr algn="l" rtl="0">
            <a:lnSpc>
              <a:spcPts val="19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 労務費補正費＝各社労務費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×</a:t>
          </a:r>
          <a:endParaRPr lang="ja-JP" altLang="en-US" sz="1100" b="0" i="0" u="none" strike="noStrike" baseline="0">
            <a:solidFill>
              <a:srgbClr val="000000"/>
            </a:solidFill>
            <a:latin typeface="メイリオ"/>
            <a:ea typeface="メイリオ"/>
          </a:endParaRPr>
        </a:p>
        <a:p>
          <a:pPr algn="l" rtl="0">
            <a:lnSpc>
              <a:spcPts val="19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 目標交代休達成時の補正係数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×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 社会保険料率</a:t>
          </a:r>
        </a:p>
      </xdr:txBody>
    </xdr:sp>
    <xdr:clientData/>
  </xdr:twoCellAnchor>
  <xdr:twoCellAnchor>
    <xdr:from>
      <xdr:col>4</xdr:col>
      <xdr:colOff>209550</xdr:colOff>
      <xdr:row>25</xdr:row>
      <xdr:rowOff>57150</xdr:rowOff>
    </xdr:from>
    <xdr:to>
      <xdr:col>9</xdr:col>
      <xdr:colOff>523875</xdr:colOff>
      <xdr:row>27</xdr:row>
      <xdr:rowOff>161925</xdr:rowOff>
    </xdr:to>
    <xdr:sp macro="" textlink="">
      <xdr:nvSpPr>
        <xdr:cNvPr id="5" name="正方形/長方形 4">
          <a:extLst>
            <a:ext uri="{FF2B5EF4-FFF2-40B4-BE49-F238E27FC236}">
              <a16:creationId xmlns=""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 bwMode="auto">
        <a:xfrm>
          <a:off x="3143250" y="6191250"/>
          <a:ext cx="3981450" cy="600075"/>
        </a:xfrm>
        <a:prstGeom prst="rect">
          <a:avLst/>
        </a:prstGeom>
        <a:solidFill>
          <a:srgbClr val="C0C0C0"/>
        </a:solidFill>
        <a:ln w="9525" cap="flat">
          <a:solidFill>
            <a:srgbClr val="969696"/>
          </a:solidFill>
          <a:prstDash val="solid"/>
          <a:miter lim="800000"/>
          <a:headEnd/>
          <a:tailEnd/>
        </a:ln>
      </xdr:spPr>
      <xdr:txBody>
        <a:bodyPr vertOverflow="clip" wrap="square" lIns="36576" tIns="45720" rIns="0" bIns="45720" anchor="ctr" upright="1"/>
        <a:lstStyle/>
        <a:p>
          <a:pPr algn="l" rtl="0">
            <a:lnSpc>
              <a:spcPts val="19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メイリオ"/>
              <a:ea typeface="メイリオ"/>
            </a:rPr>
            <a:t>　補正係数、補正対象労務費、社会保険料率を記入すると</a:t>
          </a:r>
        </a:p>
        <a:p>
          <a:pPr algn="l" rtl="0">
            <a:lnSpc>
              <a:spcPts val="18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メイリオ"/>
              <a:ea typeface="メイリオ"/>
            </a:rPr>
            <a:t>　法定福利費込みの労務費補正金額を算出します。</a:t>
          </a:r>
        </a:p>
      </xdr:txBody>
    </xdr:sp>
    <xdr:clientData/>
  </xdr:twoCellAnchor>
  <xdr:twoCellAnchor editAs="oneCell">
    <xdr:from>
      <xdr:col>15</xdr:col>
      <xdr:colOff>171450</xdr:colOff>
      <xdr:row>4</xdr:row>
      <xdr:rowOff>0</xdr:rowOff>
    </xdr:from>
    <xdr:to>
      <xdr:col>20</xdr:col>
      <xdr:colOff>228600</xdr:colOff>
      <xdr:row>15</xdr:row>
      <xdr:rowOff>152400</xdr:rowOff>
    </xdr:to>
    <xdr:pic>
      <xdr:nvPicPr>
        <xdr:cNvPr id="6" name="図 9">
          <a:extLst>
            <a:ext uri="{FF2B5EF4-FFF2-40B4-BE49-F238E27FC236}">
              <a16:creationId xmlns="" xmlns:a16="http://schemas.microsoft.com/office/drawing/2014/main" id="{00000000-0008-0000-0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933450"/>
          <a:ext cx="4133850" cy="2876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171450</xdr:colOff>
      <xdr:row>18</xdr:row>
      <xdr:rowOff>19050</xdr:rowOff>
    </xdr:from>
    <xdr:to>
      <xdr:col>20</xdr:col>
      <xdr:colOff>266700</xdr:colOff>
      <xdr:row>27</xdr:row>
      <xdr:rowOff>190500</xdr:rowOff>
    </xdr:to>
    <xdr:pic>
      <xdr:nvPicPr>
        <xdr:cNvPr id="7" name="図 11">
          <a:extLst>
            <a:ext uri="{FF2B5EF4-FFF2-40B4-BE49-F238E27FC236}">
              <a16:creationId xmlns="" xmlns:a16="http://schemas.microsoft.com/office/drawing/2014/main" id="{00000000-0008-0000-09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4419600"/>
          <a:ext cx="4171950" cy="240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180975</xdr:colOff>
      <xdr:row>29</xdr:row>
      <xdr:rowOff>9525</xdr:rowOff>
    </xdr:from>
    <xdr:to>
      <xdr:col>20</xdr:col>
      <xdr:colOff>266700</xdr:colOff>
      <xdr:row>39</xdr:row>
      <xdr:rowOff>38100</xdr:rowOff>
    </xdr:to>
    <xdr:pic>
      <xdr:nvPicPr>
        <xdr:cNvPr id="8" name="図 13">
          <a:extLst>
            <a:ext uri="{FF2B5EF4-FFF2-40B4-BE49-F238E27FC236}">
              <a16:creationId xmlns="" xmlns:a16="http://schemas.microsoft.com/office/drawing/2014/main" id="{00000000-0008-0000-09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7134225"/>
          <a:ext cx="4162425" cy="2447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762000</xdr:colOff>
      <xdr:row>25</xdr:row>
      <xdr:rowOff>38100</xdr:rowOff>
    </xdr:from>
    <xdr:to>
      <xdr:col>13</xdr:col>
      <xdr:colOff>733425</xdr:colOff>
      <xdr:row>25</xdr:row>
      <xdr:rowOff>219075</xdr:rowOff>
    </xdr:to>
    <xdr:pic>
      <xdr:nvPicPr>
        <xdr:cNvPr id="2" name="Picture 3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4100" y="6305550"/>
          <a:ext cx="819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647700</xdr:colOff>
      <xdr:row>18</xdr:row>
      <xdr:rowOff>85725</xdr:rowOff>
    </xdr:from>
    <xdr:to>
      <xdr:col>13</xdr:col>
      <xdr:colOff>390525</xdr:colOff>
      <xdr:row>22</xdr:row>
      <xdr:rowOff>171450</xdr:rowOff>
    </xdr:to>
    <xdr:sp macro="" textlink="">
      <xdr:nvSpPr>
        <xdr:cNvPr id="3" name="正方形/長方形 2"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SpPr/>
      </xdr:nvSpPr>
      <xdr:spPr bwMode="auto">
        <a:xfrm>
          <a:off x="5124450" y="4552950"/>
          <a:ext cx="5257800" cy="1076325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marL="0" marR="0" lvl="0" indent="0" algn="l" defTabSz="91440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rgbClr val="FF0066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技能者の職種種別には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型枠工、鉄筋工、普通作業員等の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職種を記入し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     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職種別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の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人工数単価を記載した労務費内訳書を作成してください。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algn="l">
            <a:lnSpc>
              <a:spcPts val="1900"/>
            </a:lnSpc>
          </a:pPr>
          <a:r>
            <a:rPr kumimoji="1" lang="ja-JP" altLang="en-US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　施工体制が未確定で次数別で記入できない場合には次数を１次にまとめ</a:t>
          </a:r>
          <a:endParaRPr kumimoji="1" lang="en-US" altLang="ja-JP" sz="11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　協力会社名に「全体」と記入してください。</a:t>
          </a:r>
        </a:p>
      </xdr:txBody>
    </xdr:sp>
    <xdr:clientData/>
  </xdr:twoCellAnchor>
  <xdr:twoCellAnchor>
    <xdr:from>
      <xdr:col>0</xdr:col>
      <xdr:colOff>266700</xdr:colOff>
      <xdr:row>18</xdr:row>
      <xdr:rowOff>123825</xdr:rowOff>
    </xdr:from>
    <xdr:to>
      <xdr:col>6</xdr:col>
      <xdr:colOff>219076</xdr:colOff>
      <xdr:row>23</xdr:row>
      <xdr:rowOff>104775</xdr:rowOff>
    </xdr:to>
    <xdr:sp macro="" textlink="">
      <xdr:nvSpPr>
        <xdr:cNvPr id="4" name="正方形/長方形 3">
          <a:extLst>
            <a:ext uri="{FF2B5EF4-FFF2-40B4-BE49-F238E27FC236}">
              <a16:creationId xmlns="" xmlns:a16="http://schemas.microsoft.com/office/drawing/2014/main" id="{00000000-0008-0000-0A00-000004000000}"/>
            </a:ext>
          </a:extLst>
        </xdr:cNvPr>
        <xdr:cNvSpPr/>
      </xdr:nvSpPr>
      <xdr:spPr bwMode="auto">
        <a:xfrm>
          <a:off x="266700" y="4591050"/>
          <a:ext cx="4429126" cy="12192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19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</a:t>
          </a:r>
          <a:r>
            <a:rPr kumimoji="1" lang="en-US" altLang="ja-JP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プール方式とは </a:t>
          </a:r>
          <a:r>
            <a:rPr kumimoji="1" lang="en-US" altLang="ja-JP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</a:p>
        <a:p>
          <a:pPr algn="l">
            <a:lnSpc>
              <a:spcPts val="19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当初契約時、宣言した目標休日取得を</a:t>
          </a:r>
          <a:r>
            <a:rPr kumimoji="1" lang="en-US" altLang="ja-JP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100</a:t>
          </a: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％達成したものとして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労務費の補正費を計上しておき、四半期毎に達成月の出来高分の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補正費を支払っていく方法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10</xdr:col>
      <xdr:colOff>276225</xdr:colOff>
      <xdr:row>0</xdr:row>
      <xdr:rowOff>123825</xdr:rowOff>
    </xdr:from>
    <xdr:to>
      <xdr:col>13</xdr:col>
      <xdr:colOff>676275</xdr:colOff>
      <xdr:row>1</xdr:row>
      <xdr:rowOff>47625</xdr:rowOff>
    </xdr:to>
    <xdr:sp macro="" textlink="">
      <xdr:nvSpPr>
        <xdr:cNvPr id="5" name="正方形/長方形 4">
          <a:extLst>
            <a:ext uri="{FF2B5EF4-FFF2-40B4-BE49-F238E27FC236}">
              <a16:creationId xmlns="" xmlns:a16="http://schemas.microsoft.com/office/drawing/2014/main" id="{00000000-0008-0000-0A00-000005000000}"/>
            </a:ext>
          </a:extLst>
        </xdr:cNvPr>
        <xdr:cNvSpPr/>
      </xdr:nvSpPr>
      <xdr:spPr bwMode="auto">
        <a:xfrm>
          <a:off x="7915275" y="123825"/>
          <a:ext cx="2752725" cy="428625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600" b="0" u="none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見積尊重宣言用　記入例</a:t>
          </a:r>
        </a:p>
      </xdr:txBody>
    </xdr:sp>
    <xdr:clientData/>
  </xdr:twoCellAnchor>
  <xdr:twoCellAnchor>
    <xdr:from>
      <xdr:col>8</xdr:col>
      <xdr:colOff>152400</xdr:colOff>
      <xdr:row>14</xdr:row>
      <xdr:rowOff>161925</xdr:rowOff>
    </xdr:from>
    <xdr:to>
      <xdr:col>13</xdr:col>
      <xdr:colOff>733425</xdr:colOff>
      <xdr:row>17</xdr:row>
      <xdr:rowOff>114300</xdr:rowOff>
    </xdr:to>
    <xdr:sp macro="" textlink="">
      <xdr:nvSpPr>
        <xdr:cNvPr id="6" name="正方形/長方形 5">
          <a:extLst>
            <a:ext uri="{FF2B5EF4-FFF2-40B4-BE49-F238E27FC236}">
              <a16:creationId xmlns="" xmlns:a16="http://schemas.microsoft.com/office/drawing/2014/main" id="{00000000-0008-0000-0A00-000006000000}"/>
            </a:ext>
          </a:extLst>
        </xdr:cNvPr>
        <xdr:cNvSpPr/>
      </xdr:nvSpPr>
      <xdr:spPr bwMode="auto">
        <a:xfrm>
          <a:off x="6553200" y="3638550"/>
          <a:ext cx="4171950" cy="695325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1900"/>
            </a:lnSpc>
          </a:pPr>
          <a:r>
            <a:rPr kumimoji="1" lang="ja-JP" altLang="en-US" sz="1100">
              <a:solidFill>
                <a:srgbClr val="FF0066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労務費補正費＝</a:t>
          </a:r>
          <a:r>
            <a:rPr kumimoji="1" lang="en-US" altLang="ja-JP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/>
          </a:r>
          <a:br>
            <a:rPr kumimoji="1" lang="en-US" altLang="ja-JP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</a:b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自社分労務費 ✕ 目標交代休達成時の補正係数 ✕ 社会保険料率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</xdr:col>
      <xdr:colOff>723900</xdr:colOff>
      <xdr:row>14</xdr:row>
      <xdr:rowOff>171450</xdr:rowOff>
    </xdr:from>
    <xdr:to>
      <xdr:col>7</xdr:col>
      <xdr:colOff>838199</xdr:colOff>
      <xdr:row>17</xdr:row>
      <xdr:rowOff>123825</xdr:rowOff>
    </xdr:to>
    <xdr:sp macro="" textlink="">
      <xdr:nvSpPr>
        <xdr:cNvPr id="7" name="正方形/長方形 6">
          <a:extLst>
            <a:ext uri="{FF2B5EF4-FFF2-40B4-BE49-F238E27FC236}">
              <a16:creationId xmlns="" xmlns:a16="http://schemas.microsoft.com/office/drawing/2014/main" id="{00000000-0008-0000-0A00-000007000000}"/>
            </a:ext>
          </a:extLst>
        </xdr:cNvPr>
        <xdr:cNvSpPr/>
      </xdr:nvSpPr>
      <xdr:spPr bwMode="auto">
        <a:xfrm>
          <a:off x="1304925" y="3648075"/>
          <a:ext cx="4972049" cy="695325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2300"/>
            </a:lnSpc>
          </a:pPr>
          <a:r>
            <a:rPr kumimoji="1" lang="ja-JP" altLang="en-US" sz="1100">
              <a:solidFill>
                <a:srgbClr val="FF0066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  <a:r>
            <a:rPr kumimoji="1" lang="ja-JP" altLang="en-US" sz="1400" b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見積尊重宣言用の内訳書</a:t>
          </a: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は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ts val="22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各社の </a:t>
          </a:r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労務費を人工数✕単価で計上 </a:t>
          </a: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したケースを基本とします。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8.128.134.170\SharedDocs\wk_fukumura\190925_&#27880;&#25991;&#26360;_0224_&#35211;&#31309;&#20381;&#38972;&#26360;&#12398;&#26360;&#39006;&#22793;&#26356;&#20381;&#38972;\_&#21463;&#38936;&#36039;&#26009;\&#35211;&#31309;&#20381;&#38972;&#26360;_&#12469;&#12531;&#12503;&#1252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8.128.134.170\SharedDocs\home2\1005&#24314;&#31689;&#26989;&#27861;&#25913;&#27491;&#12395;&#20276;&#12358;&#20462;&#27491;\CHUMON\PRINT\MS22-S13_&#35211;&#31309;&#20381;&#38972;&#26465;&#20214;&#26360;_&#31532;20&#29256;_2007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961001\Desktop\teikyou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8.128.134.170\SharedDocs\wk_fukumura\190827_&#27880;&#25991;&#26360;_0213-&#35211;&#31309;&#20381;&#38972;&#26465;&#20214;&#26360;&#25913;&#35330;&#20381;&#38972;\2019080708316086%20&#35211;&#31309;&#20381;&#38972;&#26465;&#20214;&#26360;&#25913;&#35330;&#20381;&#38972;\MS22-S13_&#35211;&#31309;&#20381;&#38972;&#26465;&#20214;&#26360;_&#31532;18&#29256;1907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依頼・条件書（材工）"/>
      <sheetName val="安全衛生環境経費区分表（建築）"/>
      <sheetName val="働き方改革への取組"/>
      <sheetName val="(協力業者様へ)見積回答の作り方"/>
      <sheetName val="見積書鑑(正)"/>
      <sheetName val="見積書鑑(控)"/>
      <sheetName val="見積内訳書"/>
      <sheetName val="労務費内訳書"/>
      <sheetName val="労務費内訳書記入例"/>
    </sheetNames>
    <sheetDataSet>
      <sheetData sheetId="0"/>
      <sheetData sheetId="1"/>
      <sheetData sheetId="2" refreshError="1"/>
      <sheetData sheetId="3"/>
      <sheetData sheetId="4"/>
      <sheetData sheetId="5"/>
      <sheetData sheetId="6">
        <row r="33">
          <cell r="I33">
            <v>0</v>
          </cell>
          <cell r="L33" t="str">
            <v/>
          </cell>
          <cell r="N33" t="str">
            <v/>
          </cell>
        </row>
      </sheetData>
      <sheetData sheetId="7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利用手順・改定内容"/>
      <sheetName val="記入例"/>
      <sheetName val="見積依頼条件書(材工)"/>
      <sheetName val="労務単価"/>
      <sheetName val="安衛経費区分(土木)"/>
      <sheetName val="安衛経費区分(建築)"/>
      <sheetName val="働き方改革への取組"/>
      <sheetName val="見積書鑑(正)"/>
      <sheetName val="見積書鑑(控)"/>
      <sheetName val="見積書_正"/>
      <sheetName val="見積書_控"/>
      <sheetName val="見積内訳書"/>
      <sheetName val="労務費内訳書"/>
      <sheetName val="プルダウンリスト"/>
      <sheetName val="全体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労務単価）"/>
      <sheetName val="見積依頼時の注意点"/>
      <sheetName val="見積依頼・条件書（材工＿内訳含む)"/>
      <sheetName val="見積依頼・条件書（材工＿内訳含む）(例)"/>
      <sheetName val="安全衛生環境経費区分表（土木）"/>
      <sheetName val="安全衛生環境経費区分表（建築）"/>
      <sheetName val="プルダウンリスト"/>
      <sheetName val="全体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点"/>
      <sheetName val="【追記】記入例"/>
      <sheetName val="【追記】見積依頼条件書（材工)"/>
      <sheetName val="労務単価"/>
      <sheetName val="安衛経費区分(土木)"/>
      <sheetName val="安衛経費区分(建築)"/>
      <sheetName val="【NEW】働き方改革への取組"/>
      <sheetName val="見積書（正）"/>
      <sheetName val="見積書（控）"/>
      <sheetName val="見積内訳書"/>
      <sheetName val="労務費内訳書"/>
      <sheetName val="プルダウンリスト"/>
      <sheetName val="全体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B2" t="str">
            <v>01北海道</v>
          </cell>
        </row>
        <row r="3">
          <cell r="B3" t="str">
            <v>02青森県</v>
          </cell>
        </row>
        <row r="4">
          <cell r="B4" t="str">
            <v>03岩手県</v>
          </cell>
        </row>
        <row r="5">
          <cell r="B5" t="str">
            <v>04宮城県</v>
          </cell>
        </row>
        <row r="6">
          <cell r="B6" t="str">
            <v>05秋田県</v>
          </cell>
        </row>
        <row r="7">
          <cell r="B7" t="str">
            <v>06山形県</v>
          </cell>
        </row>
        <row r="8">
          <cell r="B8" t="str">
            <v>07福島県</v>
          </cell>
        </row>
        <row r="9">
          <cell r="B9" t="str">
            <v>08茨城県</v>
          </cell>
        </row>
        <row r="10">
          <cell r="B10" t="str">
            <v>09栃木県</v>
          </cell>
        </row>
        <row r="11">
          <cell r="B11" t="str">
            <v>10群馬県</v>
          </cell>
        </row>
        <row r="12">
          <cell r="B12" t="str">
            <v>11埼玉県</v>
          </cell>
        </row>
        <row r="13">
          <cell r="B13" t="str">
            <v>12千葉県</v>
          </cell>
        </row>
        <row r="14">
          <cell r="B14" t="str">
            <v>13東京都</v>
          </cell>
        </row>
        <row r="15">
          <cell r="B15" t="str">
            <v>14神奈川県</v>
          </cell>
        </row>
        <row r="16">
          <cell r="B16" t="str">
            <v>19山梨県</v>
          </cell>
        </row>
        <row r="17">
          <cell r="B17" t="str">
            <v>20長野県</v>
          </cell>
        </row>
        <row r="18">
          <cell r="B18" t="str">
            <v>15新潟県</v>
          </cell>
        </row>
        <row r="19">
          <cell r="B19" t="str">
            <v>16富山県</v>
          </cell>
        </row>
        <row r="20">
          <cell r="B20" t="str">
            <v>17石川県</v>
          </cell>
        </row>
        <row r="21">
          <cell r="B21" t="str">
            <v>21岐阜県</v>
          </cell>
        </row>
        <row r="22">
          <cell r="B22" t="str">
            <v>22静岡県</v>
          </cell>
        </row>
        <row r="23">
          <cell r="B23" t="str">
            <v>23愛知県</v>
          </cell>
        </row>
        <row r="24">
          <cell r="B24" t="str">
            <v>24三重県</v>
          </cell>
        </row>
        <row r="25">
          <cell r="B25" t="str">
            <v>18福井県</v>
          </cell>
        </row>
        <row r="26">
          <cell r="B26" t="str">
            <v>25滋賀県</v>
          </cell>
        </row>
        <row r="27">
          <cell r="B27" t="str">
            <v>26京都府</v>
          </cell>
        </row>
        <row r="28">
          <cell r="B28" t="str">
            <v>27大阪府</v>
          </cell>
        </row>
        <row r="29">
          <cell r="B29" t="str">
            <v>28兵庫県</v>
          </cell>
        </row>
        <row r="30">
          <cell r="B30" t="str">
            <v>29奈良県</v>
          </cell>
        </row>
        <row r="31">
          <cell r="B31" t="str">
            <v>30和歌山県</v>
          </cell>
        </row>
        <row r="32">
          <cell r="B32" t="str">
            <v>31鳥取県</v>
          </cell>
        </row>
        <row r="33">
          <cell r="B33" t="str">
            <v>32島根県</v>
          </cell>
        </row>
        <row r="34">
          <cell r="B34" t="str">
            <v>33岡山県</v>
          </cell>
        </row>
        <row r="35">
          <cell r="B35" t="str">
            <v>34広島県</v>
          </cell>
        </row>
        <row r="36">
          <cell r="B36" t="str">
            <v>35山口県</v>
          </cell>
        </row>
        <row r="37">
          <cell r="B37" t="str">
            <v>36徳島県</v>
          </cell>
        </row>
        <row r="38">
          <cell r="B38" t="str">
            <v>37香川県</v>
          </cell>
        </row>
        <row r="39">
          <cell r="B39" t="str">
            <v>38愛媛県</v>
          </cell>
        </row>
        <row r="40">
          <cell r="B40" t="str">
            <v>39高知県</v>
          </cell>
        </row>
        <row r="41">
          <cell r="B41" t="str">
            <v>40福岡県</v>
          </cell>
        </row>
        <row r="42">
          <cell r="B42" t="str">
            <v>41佐賀県</v>
          </cell>
        </row>
        <row r="43">
          <cell r="B43" t="str">
            <v>42長崎県</v>
          </cell>
        </row>
        <row r="44">
          <cell r="B44" t="str">
            <v>43熊本県</v>
          </cell>
        </row>
        <row r="45">
          <cell r="B45" t="str">
            <v>44大分県</v>
          </cell>
        </row>
        <row r="46">
          <cell r="B46" t="str">
            <v>45宮崎県</v>
          </cell>
        </row>
        <row r="47">
          <cell r="B47" t="str">
            <v>46鹿児島県</v>
          </cell>
        </row>
        <row r="48">
          <cell r="B48" t="str">
            <v>47沖縄県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showGridLines="0" tabSelected="1" zoomScale="90" zoomScaleNormal="90" workbookViewId="0">
      <selection activeCell="A13" sqref="A13"/>
    </sheetView>
  </sheetViews>
  <sheetFormatPr defaultRowHeight="13.5"/>
  <cols>
    <col min="1" max="16" width="8.625" customWidth="1"/>
  </cols>
  <sheetData>
    <row r="1" spans="1:16" s="519" customFormat="1" ht="24.95" customHeight="1">
      <c r="A1" s="554" t="s">
        <v>290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  <c r="P1" s="556"/>
    </row>
    <row r="2" spans="1:16" s="519" customFormat="1" ht="18" customHeight="1">
      <c r="A2" s="561" t="s">
        <v>227</v>
      </c>
      <c r="B2" s="562"/>
      <c r="C2" s="562"/>
      <c r="D2" s="562"/>
      <c r="E2" s="562"/>
      <c r="F2" s="562"/>
      <c r="G2" s="562"/>
      <c r="H2" s="562"/>
      <c r="I2" s="562"/>
      <c r="J2" s="562"/>
      <c r="K2" s="562"/>
      <c r="L2" s="562"/>
      <c r="M2" s="562"/>
      <c r="N2" s="562"/>
      <c r="O2" s="562"/>
      <c r="P2" s="563"/>
    </row>
    <row r="3" spans="1:16" s="519" customFormat="1" ht="18" customHeight="1">
      <c r="A3" s="561" t="s">
        <v>228</v>
      </c>
      <c r="B3" s="562"/>
      <c r="C3" s="562"/>
      <c r="D3" s="562"/>
      <c r="E3" s="562"/>
      <c r="F3" s="562"/>
      <c r="G3" s="562"/>
      <c r="H3" s="562"/>
      <c r="I3" s="562"/>
      <c r="J3" s="562"/>
      <c r="K3" s="562"/>
      <c r="L3" s="562"/>
      <c r="M3" s="562"/>
      <c r="N3" s="562"/>
      <c r="O3" s="562"/>
      <c r="P3" s="563"/>
    </row>
    <row r="4" spans="1:16" s="519" customFormat="1" ht="18" customHeight="1">
      <c r="A4" s="561" t="s">
        <v>229</v>
      </c>
      <c r="B4" s="562"/>
      <c r="C4" s="562"/>
      <c r="D4" s="562"/>
      <c r="E4" s="562"/>
      <c r="F4" s="562"/>
      <c r="G4" s="562"/>
      <c r="H4" s="562"/>
      <c r="I4" s="562"/>
      <c r="J4" s="562"/>
      <c r="K4" s="562"/>
      <c r="L4" s="562"/>
      <c r="M4" s="562"/>
      <c r="N4" s="562"/>
      <c r="O4" s="562"/>
      <c r="P4" s="563"/>
    </row>
    <row r="5" spans="1:16" s="519" customFormat="1" ht="18" customHeight="1">
      <c r="A5" s="564" t="s">
        <v>230</v>
      </c>
      <c r="B5" s="565"/>
      <c r="C5" s="565"/>
      <c r="D5" s="565"/>
      <c r="E5" s="565"/>
      <c r="F5" s="565"/>
      <c r="G5" s="565"/>
      <c r="H5" s="565"/>
      <c r="I5" s="565"/>
      <c r="J5" s="565"/>
      <c r="K5" s="565"/>
      <c r="L5" s="565"/>
      <c r="M5" s="565"/>
      <c r="N5" s="565"/>
      <c r="O5" s="565"/>
      <c r="P5" s="566"/>
    </row>
    <row r="6" spans="1:16" s="519" customFormat="1" ht="18" customHeight="1">
      <c r="A6" s="558" t="s">
        <v>231</v>
      </c>
      <c r="B6" s="559"/>
      <c r="C6" s="559"/>
      <c r="D6" s="559"/>
      <c r="E6" s="559"/>
      <c r="F6" s="559"/>
      <c r="G6" s="559"/>
      <c r="H6" s="559"/>
      <c r="I6" s="559"/>
      <c r="J6" s="559"/>
      <c r="K6" s="559"/>
      <c r="L6" s="559"/>
      <c r="M6" s="559"/>
      <c r="N6" s="559"/>
      <c r="O6" s="559"/>
      <c r="P6" s="560"/>
    </row>
    <row r="7" spans="1:16" s="519" customFormat="1" ht="18" customHeight="1">
      <c r="A7" s="551" t="s">
        <v>267</v>
      </c>
      <c r="B7" s="552"/>
      <c r="C7" s="552"/>
      <c r="D7" s="552"/>
      <c r="E7" s="552"/>
      <c r="F7" s="552"/>
      <c r="G7" s="552"/>
      <c r="H7" s="552"/>
      <c r="I7" s="552"/>
      <c r="J7" s="552"/>
      <c r="K7" s="552"/>
      <c r="L7" s="552"/>
      <c r="M7" s="552"/>
      <c r="N7" s="552"/>
      <c r="O7" s="552"/>
      <c r="P7" s="553"/>
    </row>
    <row r="8" spans="1:16" s="519" customFormat="1" ht="18" customHeight="1">
      <c r="A8" s="544" t="s">
        <v>280</v>
      </c>
      <c r="B8" s="545"/>
      <c r="C8" s="545"/>
      <c r="D8" s="545"/>
      <c r="E8" s="545"/>
      <c r="F8" s="545"/>
      <c r="G8" s="545"/>
      <c r="H8" s="545"/>
      <c r="I8" s="545"/>
      <c r="J8" s="545"/>
      <c r="K8" s="545"/>
      <c r="L8" s="545"/>
      <c r="M8" s="545"/>
      <c r="N8" s="545"/>
      <c r="O8" s="545"/>
      <c r="P8" s="546"/>
    </row>
    <row r="9" spans="1:16" s="519" customFormat="1" ht="18" customHeight="1">
      <c r="A9" s="544" t="s">
        <v>284</v>
      </c>
      <c r="B9" s="545"/>
      <c r="C9" s="545"/>
      <c r="D9" s="545"/>
      <c r="E9" s="545"/>
      <c r="F9" s="545"/>
      <c r="G9" s="545"/>
      <c r="H9" s="545"/>
      <c r="I9" s="545"/>
      <c r="J9" s="545"/>
      <c r="K9" s="545"/>
      <c r="L9" s="545"/>
      <c r="M9" s="545"/>
      <c r="N9" s="545"/>
      <c r="O9" s="545"/>
      <c r="P9" s="546"/>
    </row>
    <row r="10" spans="1:16" s="519" customFormat="1" ht="18" customHeight="1">
      <c r="A10" s="531" t="s">
        <v>286</v>
      </c>
      <c r="B10" s="527"/>
      <c r="C10" s="527"/>
      <c r="D10" s="527"/>
      <c r="E10" s="527"/>
      <c r="F10" s="527"/>
      <c r="G10" s="527"/>
      <c r="H10" s="527"/>
      <c r="I10" s="527"/>
      <c r="J10" s="527"/>
      <c r="K10" s="527"/>
      <c r="L10" s="527"/>
      <c r="M10" s="527"/>
      <c r="N10" s="527"/>
      <c r="O10" s="527"/>
      <c r="P10" s="528"/>
    </row>
    <row r="11" spans="1:16" s="519" customFormat="1" ht="18" customHeight="1">
      <c r="A11" s="531" t="s">
        <v>296</v>
      </c>
      <c r="B11" s="534"/>
      <c r="C11" s="534"/>
      <c r="D11" s="534"/>
      <c r="E11" s="534"/>
      <c r="F11" s="534"/>
      <c r="G11" s="534"/>
      <c r="H11" s="534"/>
      <c r="I11" s="534"/>
      <c r="J11" s="534"/>
      <c r="K11" s="534"/>
      <c r="L11" s="534"/>
      <c r="M11" s="534"/>
      <c r="N11" s="534"/>
      <c r="O11" s="534"/>
      <c r="P11" s="535"/>
    </row>
    <row r="12" spans="1:16" s="519" customFormat="1" ht="18" customHeight="1" thickBot="1">
      <c r="A12" s="532" t="s">
        <v>297</v>
      </c>
      <c r="B12" s="529"/>
      <c r="C12" s="529"/>
      <c r="D12" s="529"/>
      <c r="E12" s="529"/>
      <c r="F12" s="529"/>
      <c r="G12" s="529"/>
      <c r="H12" s="529"/>
      <c r="I12" s="529"/>
      <c r="J12" s="529"/>
      <c r="K12" s="529"/>
      <c r="L12" s="529"/>
      <c r="M12" s="529"/>
      <c r="N12" s="529"/>
      <c r="O12" s="529"/>
      <c r="P12" s="530"/>
    </row>
    <row r="13" spans="1:16" s="519" customFormat="1" ht="18" customHeight="1">
      <c r="A13" s="536"/>
      <c r="B13" s="534"/>
      <c r="C13" s="534"/>
      <c r="D13" s="534"/>
      <c r="E13" s="534"/>
      <c r="F13" s="534"/>
      <c r="G13" s="534"/>
      <c r="H13" s="534"/>
      <c r="I13" s="534"/>
      <c r="J13" s="534"/>
      <c r="K13" s="534"/>
      <c r="L13" s="534"/>
      <c r="M13" s="534"/>
      <c r="N13" s="534"/>
      <c r="O13" s="534"/>
      <c r="P13" s="534"/>
    </row>
    <row r="14" spans="1:16" s="519" customFormat="1" ht="18" customHeight="1">
      <c r="A14" s="538"/>
      <c r="B14" s="538"/>
      <c r="C14" s="538"/>
      <c r="D14" s="538"/>
      <c r="E14" s="538"/>
      <c r="F14" s="538"/>
      <c r="G14" s="538"/>
      <c r="H14" s="538"/>
      <c r="I14" s="538"/>
      <c r="J14" s="538"/>
      <c r="K14" s="538"/>
      <c r="L14" s="538"/>
      <c r="M14" s="538"/>
      <c r="N14" s="538"/>
      <c r="O14" s="538"/>
      <c r="P14" s="538"/>
    </row>
    <row r="15" spans="1:16" s="519" customFormat="1" ht="24.95" customHeight="1">
      <c r="A15" s="567" t="s">
        <v>232</v>
      </c>
      <c r="B15" s="568"/>
      <c r="C15" s="568"/>
      <c r="D15" s="568"/>
      <c r="E15" s="568"/>
      <c r="F15" s="568"/>
      <c r="G15" s="568"/>
      <c r="H15" s="568"/>
      <c r="I15" s="568"/>
      <c r="J15" s="568"/>
      <c r="K15" s="568"/>
      <c r="L15" s="568"/>
      <c r="M15" s="568"/>
      <c r="N15" s="568"/>
      <c r="O15" s="568"/>
      <c r="P15" s="568"/>
    </row>
    <row r="16" spans="1:16" s="520" customFormat="1" ht="18" customHeight="1">
      <c r="A16" s="569" t="s">
        <v>233</v>
      </c>
      <c r="B16" s="569"/>
      <c r="C16" s="569"/>
      <c r="D16" s="569"/>
      <c r="E16" s="569"/>
      <c r="F16" s="569"/>
      <c r="G16" s="569"/>
      <c r="H16" s="569"/>
      <c r="I16" s="569"/>
      <c r="J16" s="569"/>
      <c r="K16" s="569"/>
      <c r="L16" s="569"/>
      <c r="M16" s="569"/>
      <c r="N16" s="569"/>
      <c r="O16" s="569"/>
      <c r="P16" s="569"/>
    </row>
    <row r="17" spans="1:16" s="520" customFormat="1" ht="18" customHeight="1">
      <c r="A17" s="570" t="s">
        <v>268</v>
      </c>
      <c r="B17" s="570"/>
      <c r="C17" s="570"/>
      <c r="D17" s="570"/>
      <c r="E17" s="570"/>
      <c r="F17" s="570"/>
      <c r="G17" s="570"/>
      <c r="H17" s="570"/>
      <c r="I17" s="570"/>
      <c r="J17" s="570"/>
      <c r="K17" s="570"/>
      <c r="L17" s="570"/>
      <c r="M17" s="570"/>
      <c r="N17" s="570"/>
      <c r="O17" s="570"/>
      <c r="P17" s="570"/>
    </row>
    <row r="18" spans="1:16" s="519" customFormat="1" ht="18" customHeight="1">
      <c r="A18" s="547"/>
      <c r="B18" s="547"/>
      <c r="C18" s="547"/>
      <c r="D18" s="547"/>
      <c r="E18" s="547"/>
      <c r="F18" s="547"/>
      <c r="G18" s="547"/>
      <c r="H18" s="547"/>
      <c r="I18" s="547"/>
      <c r="J18" s="547"/>
      <c r="K18" s="547"/>
      <c r="L18" s="547"/>
      <c r="M18" s="547"/>
      <c r="N18" s="547"/>
      <c r="O18" s="547"/>
      <c r="P18" s="547"/>
    </row>
    <row r="19" spans="1:16" s="520" customFormat="1" ht="18" customHeight="1">
      <c r="A19" s="557" t="s">
        <v>234</v>
      </c>
      <c r="B19" s="557"/>
      <c r="C19" s="557"/>
      <c r="D19" s="557"/>
      <c r="E19" s="557"/>
      <c r="F19" s="557"/>
      <c r="G19" s="557"/>
      <c r="H19" s="557"/>
      <c r="I19" s="557"/>
      <c r="J19" s="557"/>
      <c r="K19" s="557"/>
      <c r="L19" s="557"/>
      <c r="M19" s="557"/>
      <c r="N19" s="557"/>
      <c r="O19" s="557"/>
      <c r="P19" s="557"/>
    </row>
    <row r="20" spans="1:16" s="519" customFormat="1" ht="18" customHeight="1">
      <c r="A20" s="538" t="s">
        <v>235</v>
      </c>
      <c r="B20" s="538"/>
      <c r="C20" s="538"/>
      <c r="D20" s="538"/>
      <c r="E20" s="538"/>
      <c r="F20" s="538"/>
      <c r="G20" s="538"/>
      <c r="H20" s="538"/>
      <c r="I20" s="538"/>
      <c r="J20" s="538"/>
      <c r="K20" s="538"/>
      <c r="L20" s="538"/>
      <c r="M20" s="538"/>
      <c r="N20" s="538"/>
      <c r="O20" s="538"/>
      <c r="P20" s="538"/>
    </row>
    <row r="21" spans="1:16" s="519" customFormat="1" ht="18" customHeight="1">
      <c r="A21" s="538" t="s">
        <v>236</v>
      </c>
      <c r="B21" s="538"/>
      <c r="C21" s="538"/>
      <c r="D21" s="538"/>
      <c r="E21" s="538"/>
      <c r="F21" s="538"/>
      <c r="G21" s="538"/>
      <c r="H21" s="538"/>
      <c r="I21" s="538"/>
      <c r="J21" s="538"/>
      <c r="K21" s="538"/>
      <c r="L21" s="538"/>
      <c r="M21" s="538"/>
      <c r="N21" s="538"/>
      <c r="O21" s="538"/>
      <c r="P21" s="538"/>
    </row>
    <row r="22" spans="1:16" s="519" customFormat="1" ht="18" customHeight="1">
      <c r="A22" s="543" t="s">
        <v>269</v>
      </c>
      <c r="B22" s="543"/>
      <c r="C22" s="543"/>
      <c r="D22" s="543"/>
      <c r="E22" s="543"/>
      <c r="F22" s="543"/>
      <c r="G22" s="543"/>
      <c r="H22" s="543"/>
      <c r="I22" s="543"/>
      <c r="J22" s="543"/>
      <c r="K22" s="543"/>
      <c r="L22" s="543"/>
      <c r="M22" s="543"/>
      <c r="N22" s="543"/>
      <c r="O22" s="543"/>
      <c r="P22" s="543"/>
    </row>
    <row r="23" spans="1:16" s="519" customFormat="1" ht="18" customHeight="1">
      <c r="A23" s="543" t="s">
        <v>270</v>
      </c>
      <c r="B23" s="543"/>
      <c r="C23" s="543"/>
      <c r="D23" s="543"/>
      <c r="E23" s="543"/>
      <c r="F23" s="543"/>
      <c r="G23" s="543"/>
      <c r="H23" s="543"/>
      <c r="I23" s="543"/>
      <c r="J23" s="543"/>
      <c r="K23" s="543"/>
      <c r="L23" s="543"/>
      <c r="M23" s="543"/>
      <c r="N23" s="543"/>
      <c r="O23" s="543"/>
      <c r="P23" s="543"/>
    </row>
    <row r="24" spans="1:16" s="519" customFormat="1" ht="18" customHeight="1">
      <c r="A24" s="543" t="s">
        <v>271</v>
      </c>
      <c r="B24" s="543"/>
      <c r="C24" s="543"/>
      <c r="D24" s="543"/>
      <c r="E24" s="543"/>
      <c r="F24" s="543"/>
      <c r="G24" s="543"/>
      <c r="H24" s="543"/>
      <c r="I24" s="543"/>
      <c r="J24" s="543"/>
      <c r="K24" s="543"/>
      <c r="L24" s="543"/>
      <c r="M24" s="543"/>
      <c r="N24" s="543"/>
      <c r="O24" s="543"/>
      <c r="P24" s="543"/>
    </row>
    <row r="25" spans="1:16" s="519" customFormat="1" ht="18" customHeight="1">
      <c r="A25" s="543" t="s">
        <v>272</v>
      </c>
      <c r="B25" s="543"/>
      <c r="C25" s="543"/>
      <c r="D25" s="543"/>
      <c r="E25" s="543"/>
      <c r="F25" s="543"/>
      <c r="G25" s="543"/>
      <c r="H25" s="543"/>
      <c r="I25" s="543"/>
      <c r="J25" s="543"/>
      <c r="K25" s="543"/>
      <c r="L25" s="543"/>
      <c r="M25" s="543"/>
      <c r="N25" s="543"/>
      <c r="O25" s="543"/>
      <c r="P25" s="543"/>
    </row>
    <row r="26" spans="1:16" s="519" customFormat="1" ht="18" customHeight="1">
      <c r="A26" s="543" t="s">
        <v>273</v>
      </c>
      <c r="B26" s="543"/>
      <c r="C26" s="543"/>
      <c r="D26" s="543"/>
      <c r="E26" s="543"/>
      <c r="F26" s="543"/>
      <c r="G26" s="543"/>
      <c r="H26" s="543"/>
      <c r="I26" s="543"/>
      <c r="J26" s="543"/>
      <c r="K26" s="543"/>
      <c r="L26" s="543"/>
      <c r="M26" s="543"/>
      <c r="N26" s="543"/>
      <c r="O26" s="543"/>
      <c r="P26" s="543"/>
    </row>
    <row r="27" spans="1:16" s="519" customFormat="1" ht="18" customHeight="1">
      <c r="A27" s="543" t="s">
        <v>274</v>
      </c>
      <c r="B27" s="543"/>
      <c r="C27" s="543"/>
      <c r="D27" s="543"/>
      <c r="E27" s="543"/>
      <c r="F27" s="543"/>
      <c r="G27" s="543"/>
      <c r="H27" s="543"/>
      <c r="I27" s="543"/>
      <c r="J27" s="543"/>
      <c r="K27" s="543"/>
      <c r="L27" s="543"/>
      <c r="M27" s="543"/>
      <c r="N27" s="543"/>
      <c r="O27" s="543"/>
      <c r="P27" s="543"/>
    </row>
    <row r="28" spans="1:16" s="519" customFormat="1" ht="18" customHeight="1">
      <c r="A28" s="543" t="s">
        <v>275</v>
      </c>
      <c r="B28" s="543"/>
      <c r="C28" s="543"/>
      <c r="D28" s="543"/>
      <c r="E28" s="543"/>
      <c r="F28" s="543"/>
      <c r="G28" s="543"/>
      <c r="H28" s="543"/>
      <c r="I28" s="543"/>
      <c r="J28" s="543"/>
      <c r="K28" s="543"/>
      <c r="L28" s="543"/>
      <c r="M28" s="543"/>
      <c r="N28" s="543"/>
      <c r="O28" s="543"/>
      <c r="P28" s="543"/>
    </row>
    <row r="29" spans="1:16" s="519" customFormat="1" ht="18" customHeight="1">
      <c r="A29" s="543" t="s">
        <v>276</v>
      </c>
      <c r="B29" s="543"/>
      <c r="C29" s="543"/>
      <c r="D29" s="543"/>
      <c r="E29" s="543"/>
      <c r="F29" s="543"/>
      <c r="G29" s="543"/>
      <c r="H29" s="543"/>
      <c r="I29" s="543"/>
      <c r="J29" s="543"/>
      <c r="K29" s="543"/>
      <c r="L29" s="543"/>
      <c r="M29" s="543"/>
      <c r="N29" s="543"/>
      <c r="O29" s="543"/>
      <c r="P29" s="543"/>
    </row>
    <row r="30" spans="1:16" s="519" customFormat="1" ht="18" customHeight="1">
      <c r="A30" s="543" t="s">
        <v>277</v>
      </c>
      <c r="B30" s="543"/>
      <c r="C30" s="543"/>
      <c r="D30" s="543"/>
      <c r="E30" s="543"/>
      <c r="F30" s="543"/>
      <c r="G30" s="543"/>
      <c r="H30" s="543"/>
      <c r="I30" s="543"/>
      <c r="J30" s="543"/>
      <c r="K30" s="543"/>
      <c r="L30" s="543"/>
      <c r="M30" s="543"/>
      <c r="N30" s="543"/>
      <c r="O30" s="543"/>
      <c r="P30" s="543"/>
    </row>
    <row r="31" spans="1:16" s="519" customFormat="1" ht="18" customHeight="1">
      <c r="A31" s="543" t="s">
        <v>237</v>
      </c>
      <c r="B31" s="543"/>
      <c r="C31" s="543"/>
      <c r="D31" s="543"/>
      <c r="E31" s="543"/>
      <c r="F31" s="543"/>
      <c r="G31" s="543"/>
      <c r="H31" s="543"/>
      <c r="I31" s="543"/>
      <c r="J31" s="543"/>
      <c r="K31" s="543"/>
      <c r="L31" s="543"/>
      <c r="M31" s="543"/>
      <c r="N31" s="543"/>
      <c r="O31" s="543"/>
      <c r="P31" s="543"/>
    </row>
    <row r="32" spans="1:16" s="519" customFormat="1" ht="18" customHeight="1">
      <c r="A32" s="537" t="s">
        <v>285</v>
      </c>
      <c r="B32" s="537"/>
      <c r="C32" s="537"/>
      <c r="D32" s="537"/>
      <c r="E32" s="537"/>
      <c r="F32" s="537"/>
      <c r="G32" s="537"/>
      <c r="H32" s="537"/>
      <c r="I32" s="537"/>
      <c r="J32" s="537"/>
      <c r="K32" s="537"/>
      <c r="L32" s="537"/>
      <c r="M32" s="537"/>
      <c r="N32" s="537"/>
      <c r="O32" s="537"/>
      <c r="P32" s="537"/>
    </row>
    <row r="33" spans="1:16" s="519" customFormat="1" ht="18" customHeight="1">
      <c r="A33" s="542" t="s">
        <v>289</v>
      </c>
      <c r="B33" s="542"/>
      <c r="C33" s="542"/>
      <c r="D33" s="542"/>
      <c r="E33" s="542"/>
      <c r="F33" s="542"/>
      <c r="G33" s="542"/>
      <c r="H33" s="542"/>
      <c r="I33" s="542"/>
      <c r="J33" s="542"/>
      <c r="K33" s="542"/>
      <c r="L33" s="542"/>
      <c r="M33" s="542"/>
      <c r="N33" s="542"/>
      <c r="O33" s="542"/>
      <c r="P33" s="542"/>
    </row>
    <row r="34" spans="1:16" s="519" customFormat="1" ht="18" customHeight="1">
      <c r="A34" s="550" t="s">
        <v>278</v>
      </c>
      <c r="B34" s="550"/>
      <c r="C34" s="550"/>
      <c r="D34" s="550"/>
      <c r="E34" s="550"/>
      <c r="F34" s="550"/>
      <c r="G34" s="550"/>
      <c r="H34" s="550"/>
      <c r="I34" s="550"/>
      <c r="J34" s="550"/>
      <c r="K34" s="550"/>
      <c r="L34" s="550"/>
      <c r="M34" s="550"/>
      <c r="N34" s="550"/>
      <c r="O34" s="550"/>
      <c r="P34" s="550"/>
    </row>
    <row r="35" spans="1:16" s="519" customFormat="1" ht="18" customHeight="1">
      <c r="A35" s="550" t="s">
        <v>238</v>
      </c>
      <c r="B35" s="550"/>
      <c r="C35" s="550"/>
      <c r="D35" s="550"/>
      <c r="E35" s="550"/>
      <c r="F35" s="550"/>
      <c r="G35" s="550"/>
      <c r="H35" s="550"/>
      <c r="I35" s="550"/>
      <c r="J35" s="550"/>
      <c r="K35" s="550"/>
      <c r="L35" s="550"/>
      <c r="M35" s="550"/>
      <c r="N35" s="550"/>
      <c r="O35" s="550"/>
      <c r="P35" s="550"/>
    </row>
    <row r="36" spans="1:16" s="519" customFormat="1" ht="18" customHeight="1">
      <c r="A36" s="550" t="s">
        <v>239</v>
      </c>
      <c r="B36" s="550"/>
      <c r="C36" s="550"/>
      <c r="D36" s="550"/>
      <c r="E36" s="550"/>
      <c r="F36" s="550"/>
      <c r="G36" s="550"/>
      <c r="H36" s="550"/>
      <c r="I36" s="550"/>
      <c r="J36" s="550"/>
      <c r="K36" s="550"/>
      <c r="L36" s="550"/>
      <c r="M36" s="550"/>
      <c r="N36" s="550"/>
      <c r="O36" s="550"/>
      <c r="P36" s="550"/>
    </row>
    <row r="37" spans="1:16" s="519" customFormat="1" ht="18" customHeight="1">
      <c r="A37" s="538" t="s">
        <v>240</v>
      </c>
      <c r="B37" s="538"/>
      <c r="C37" s="538"/>
      <c r="D37" s="538"/>
      <c r="E37" s="538"/>
      <c r="F37" s="538"/>
      <c r="G37" s="538"/>
      <c r="H37" s="538"/>
      <c r="I37" s="538"/>
      <c r="J37" s="538"/>
      <c r="K37" s="538"/>
      <c r="L37" s="538"/>
      <c r="M37" s="538"/>
      <c r="N37" s="538"/>
      <c r="O37" s="538"/>
      <c r="P37" s="538"/>
    </row>
    <row r="38" spans="1:16" s="519" customFormat="1" ht="18" customHeight="1">
      <c r="A38" s="547"/>
      <c r="B38" s="547"/>
      <c r="C38" s="547"/>
      <c r="D38" s="547"/>
      <c r="E38" s="547"/>
      <c r="F38" s="547"/>
      <c r="G38" s="547"/>
      <c r="H38" s="547"/>
      <c r="I38" s="547"/>
      <c r="J38" s="547"/>
      <c r="K38" s="547"/>
      <c r="L38" s="547"/>
      <c r="M38" s="547"/>
      <c r="N38" s="547"/>
      <c r="O38" s="547"/>
      <c r="P38" s="547"/>
    </row>
    <row r="39" spans="1:16" s="520" customFormat="1" ht="18" customHeight="1">
      <c r="A39" s="548" t="s">
        <v>241</v>
      </c>
      <c r="B39" s="548"/>
      <c r="C39" s="548"/>
      <c r="D39" s="548"/>
      <c r="E39" s="548"/>
      <c r="F39" s="548"/>
      <c r="G39" s="548"/>
      <c r="H39" s="548"/>
      <c r="I39" s="548"/>
      <c r="J39" s="548"/>
      <c r="K39" s="548"/>
      <c r="L39" s="548"/>
      <c r="M39" s="548"/>
      <c r="N39" s="548"/>
      <c r="O39" s="548"/>
      <c r="P39" s="548"/>
    </row>
    <row r="40" spans="1:16" s="519" customFormat="1" ht="18" customHeight="1">
      <c r="A40" s="538" t="s">
        <v>242</v>
      </c>
      <c r="B40" s="538"/>
      <c r="C40" s="538"/>
      <c r="D40" s="538"/>
      <c r="E40" s="538"/>
      <c r="F40" s="538"/>
      <c r="G40" s="538"/>
      <c r="H40" s="538"/>
      <c r="I40" s="538"/>
      <c r="J40" s="538"/>
      <c r="K40" s="538"/>
      <c r="L40" s="538"/>
      <c r="M40" s="538"/>
      <c r="N40" s="538"/>
      <c r="O40" s="538"/>
      <c r="P40" s="538"/>
    </row>
    <row r="41" spans="1:16" s="519" customFormat="1" ht="18" customHeight="1">
      <c r="A41" s="547"/>
      <c r="B41" s="547"/>
      <c r="C41" s="547"/>
      <c r="D41" s="547"/>
      <c r="E41" s="547"/>
      <c r="F41" s="547"/>
      <c r="G41" s="547"/>
      <c r="H41" s="547"/>
      <c r="I41" s="547"/>
      <c r="J41" s="547"/>
      <c r="K41" s="547"/>
      <c r="L41" s="547"/>
      <c r="M41" s="547"/>
      <c r="N41" s="547"/>
      <c r="O41" s="547"/>
      <c r="P41" s="547"/>
    </row>
    <row r="42" spans="1:16" s="520" customFormat="1" ht="18" customHeight="1">
      <c r="A42" s="549" t="s">
        <v>243</v>
      </c>
      <c r="B42" s="549"/>
      <c r="C42" s="549"/>
      <c r="D42" s="549"/>
      <c r="E42" s="549"/>
      <c r="F42" s="549"/>
      <c r="G42" s="549"/>
      <c r="H42" s="549"/>
      <c r="I42" s="549"/>
      <c r="J42" s="549"/>
      <c r="K42" s="549"/>
      <c r="L42" s="549"/>
      <c r="M42" s="549"/>
      <c r="N42" s="549"/>
      <c r="O42" s="549"/>
      <c r="P42" s="549"/>
    </row>
    <row r="43" spans="1:16" s="519" customFormat="1" ht="18" customHeight="1">
      <c r="A43" s="538" t="s">
        <v>244</v>
      </c>
      <c r="B43" s="538"/>
      <c r="C43" s="538"/>
      <c r="D43" s="538"/>
      <c r="E43" s="538"/>
      <c r="F43" s="538"/>
      <c r="G43" s="538"/>
      <c r="H43" s="538"/>
      <c r="I43" s="538"/>
      <c r="J43" s="538"/>
      <c r="K43" s="538"/>
      <c r="L43" s="538"/>
      <c r="M43" s="538"/>
      <c r="N43" s="538"/>
      <c r="O43" s="538"/>
      <c r="P43" s="538"/>
    </row>
    <row r="44" spans="1:16" s="519" customFormat="1" ht="18" customHeight="1">
      <c r="A44" s="538" t="s">
        <v>245</v>
      </c>
      <c r="B44" s="538"/>
      <c r="C44" s="538"/>
      <c r="D44" s="538"/>
      <c r="E44" s="538"/>
      <c r="F44" s="538"/>
      <c r="G44" s="538"/>
      <c r="H44" s="538"/>
      <c r="I44" s="538"/>
      <c r="J44" s="538"/>
      <c r="K44" s="538"/>
      <c r="L44" s="538"/>
      <c r="M44" s="538"/>
      <c r="N44" s="538"/>
      <c r="O44" s="538"/>
      <c r="P44" s="538"/>
    </row>
    <row r="45" spans="1:16" s="519" customFormat="1" ht="18" customHeight="1">
      <c r="A45" s="538" t="s">
        <v>246</v>
      </c>
      <c r="B45" s="538"/>
      <c r="C45" s="538"/>
      <c r="D45" s="538"/>
      <c r="E45" s="538"/>
      <c r="F45" s="538"/>
      <c r="G45" s="538"/>
      <c r="H45" s="538"/>
      <c r="I45" s="538"/>
      <c r="J45" s="538"/>
      <c r="K45" s="538"/>
      <c r="L45" s="538"/>
      <c r="M45" s="538"/>
      <c r="N45" s="538"/>
      <c r="O45" s="538"/>
      <c r="P45" s="538"/>
    </row>
    <row r="46" spans="1:16" s="519" customFormat="1" ht="18" customHeight="1">
      <c r="A46" s="539" t="s">
        <v>247</v>
      </c>
      <c r="B46" s="539"/>
      <c r="C46" s="539"/>
      <c r="D46" s="539"/>
      <c r="E46" s="539"/>
      <c r="F46" s="539"/>
      <c r="G46" s="539"/>
      <c r="H46" s="539"/>
      <c r="I46" s="539"/>
      <c r="J46" s="539"/>
      <c r="K46" s="539"/>
      <c r="L46" s="539"/>
      <c r="M46" s="539"/>
      <c r="N46" s="539"/>
      <c r="O46" s="539"/>
      <c r="P46" s="539"/>
    </row>
    <row r="47" spans="1:16" s="519" customFormat="1" ht="18" customHeight="1">
      <c r="A47" s="538" t="s">
        <v>248</v>
      </c>
      <c r="B47" s="538"/>
      <c r="C47" s="538"/>
      <c r="D47" s="538"/>
      <c r="E47" s="538"/>
      <c r="F47" s="538"/>
      <c r="G47" s="538"/>
      <c r="H47" s="538"/>
      <c r="I47" s="538"/>
      <c r="J47" s="538"/>
      <c r="K47" s="538"/>
      <c r="L47" s="538"/>
      <c r="M47" s="538"/>
      <c r="N47" s="538"/>
      <c r="O47" s="538"/>
      <c r="P47" s="538"/>
    </row>
    <row r="48" spans="1:16" s="519" customFormat="1" ht="18" customHeight="1">
      <c r="A48" s="539" t="s">
        <v>249</v>
      </c>
      <c r="B48" s="539"/>
      <c r="C48" s="539"/>
      <c r="D48" s="539"/>
      <c r="E48" s="539"/>
      <c r="F48" s="539"/>
      <c r="G48" s="539"/>
      <c r="H48" s="539"/>
      <c r="I48" s="539"/>
      <c r="J48" s="539"/>
      <c r="K48" s="539"/>
      <c r="L48" s="539"/>
      <c r="M48" s="539"/>
      <c r="N48" s="539"/>
      <c r="O48" s="539"/>
      <c r="P48" s="539"/>
    </row>
    <row r="49" spans="1:16" s="519" customFormat="1" ht="18" customHeight="1">
      <c r="A49" s="538"/>
      <c r="B49" s="538"/>
      <c r="C49" s="538"/>
      <c r="D49" s="538"/>
      <c r="E49" s="538"/>
      <c r="F49" s="538"/>
      <c r="G49" s="538"/>
      <c r="H49" s="538"/>
      <c r="I49" s="538"/>
      <c r="J49" s="538"/>
      <c r="K49" s="538"/>
      <c r="L49" s="538"/>
      <c r="M49" s="538"/>
      <c r="N49" s="538"/>
      <c r="O49" s="538"/>
      <c r="P49" s="538"/>
    </row>
    <row r="50" spans="1:16" s="521" customFormat="1" ht="18" customHeight="1">
      <c r="A50" s="540" t="s">
        <v>250</v>
      </c>
      <c r="B50" s="540"/>
      <c r="C50" s="540"/>
      <c r="D50" s="540"/>
      <c r="E50" s="540"/>
      <c r="F50" s="540"/>
      <c r="G50" s="540"/>
      <c r="H50" s="540"/>
      <c r="I50" s="540"/>
      <c r="J50" s="540"/>
      <c r="K50" s="540"/>
      <c r="L50" s="540"/>
      <c r="M50" s="540"/>
      <c r="N50" s="540"/>
      <c r="O50" s="540"/>
      <c r="P50" s="540"/>
    </row>
    <row r="51" spans="1:16" s="521" customFormat="1" ht="18" customHeight="1">
      <c r="A51" s="537" t="s">
        <v>291</v>
      </c>
      <c r="B51" s="537"/>
      <c r="C51" s="537"/>
      <c r="D51" s="537"/>
      <c r="E51" s="537"/>
      <c r="F51" s="537"/>
      <c r="G51" s="537"/>
      <c r="H51" s="537"/>
      <c r="I51" s="537"/>
      <c r="J51" s="537"/>
      <c r="K51" s="537"/>
      <c r="L51" s="537"/>
      <c r="M51" s="537"/>
      <c r="N51" s="537"/>
      <c r="O51" s="537"/>
      <c r="P51" s="537"/>
    </row>
    <row r="52" spans="1:16" s="521" customFormat="1" ht="18" customHeight="1">
      <c r="A52" s="537" t="s">
        <v>251</v>
      </c>
      <c r="B52" s="537"/>
      <c r="C52" s="537"/>
      <c r="D52" s="537"/>
      <c r="E52" s="537"/>
      <c r="F52" s="537"/>
      <c r="G52" s="537"/>
      <c r="H52" s="537"/>
      <c r="I52" s="537"/>
      <c r="J52" s="537"/>
      <c r="K52" s="537"/>
      <c r="L52" s="537"/>
      <c r="M52" s="537"/>
      <c r="N52" s="537"/>
      <c r="O52" s="537"/>
      <c r="P52" s="537"/>
    </row>
    <row r="53" spans="1:16" s="521" customFormat="1" ht="18" customHeight="1">
      <c r="A53" s="537" t="s">
        <v>252</v>
      </c>
      <c r="B53" s="537"/>
      <c r="C53" s="537"/>
      <c r="D53" s="537"/>
      <c r="E53" s="537"/>
      <c r="F53" s="537"/>
      <c r="G53" s="537"/>
      <c r="H53" s="537"/>
      <c r="I53" s="537"/>
      <c r="J53" s="537"/>
      <c r="K53" s="537"/>
      <c r="L53" s="537"/>
      <c r="M53" s="537"/>
      <c r="N53" s="537"/>
      <c r="O53" s="537"/>
      <c r="P53" s="537"/>
    </row>
    <row r="54" spans="1:16" s="519" customFormat="1" ht="18" customHeight="1">
      <c r="A54" s="538"/>
      <c r="B54" s="538"/>
      <c r="C54" s="538"/>
      <c r="D54" s="538"/>
      <c r="E54" s="538"/>
      <c r="F54" s="538"/>
      <c r="G54" s="538"/>
      <c r="H54" s="538"/>
      <c r="I54" s="538"/>
      <c r="J54" s="538"/>
      <c r="K54" s="538"/>
      <c r="L54" s="538"/>
      <c r="M54" s="538"/>
      <c r="N54" s="538"/>
      <c r="O54" s="538"/>
      <c r="P54" s="538"/>
    </row>
    <row r="55" spans="1:16" s="520" customFormat="1" ht="18" customHeight="1">
      <c r="A55" s="541" t="s">
        <v>253</v>
      </c>
      <c r="B55" s="541"/>
      <c r="C55" s="541"/>
      <c r="D55" s="541"/>
      <c r="E55" s="541"/>
      <c r="F55" s="541"/>
      <c r="G55" s="541"/>
      <c r="H55" s="541"/>
      <c r="I55" s="541"/>
      <c r="J55" s="541"/>
      <c r="K55" s="541"/>
      <c r="L55" s="541"/>
      <c r="M55" s="541"/>
      <c r="N55" s="541"/>
      <c r="O55" s="541"/>
      <c r="P55" s="541"/>
    </row>
    <row r="56" spans="1:16" s="519" customFormat="1" ht="18" customHeight="1">
      <c r="A56" s="538" t="s">
        <v>254</v>
      </c>
      <c r="B56" s="538"/>
      <c r="C56" s="538"/>
      <c r="D56" s="538"/>
      <c r="E56" s="538"/>
      <c r="F56" s="538"/>
      <c r="G56" s="538"/>
      <c r="H56" s="538"/>
      <c r="I56" s="538"/>
      <c r="J56" s="538"/>
      <c r="K56" s="538"/>
      <c r="L56" s="538"/>
      <c r="M56" s="538"/>
      <c r="N56" s="538"/>
      <c r="O56" s="538"/>
      <c r="P56" s="538"/>
    </row>
    <row r="57" spans="1:16" s="519" customFormat="1" ht="18" customHeight="1">
      <c r="A57" s="538" t="s">
        <v>255</v>
      </c>
      <c r="B57" s="538"/>
      <c r="C57" s="538"/>
      <c r="D57" s="538"/>
      <c r="E57" s="538"/>
      <c r="F57" s="538"/>
      <c r="G57" s="538"/>
      <c r="H57" s="538"/>
      <c r="I57" s="538"/>
      <c r="J57" s="538"/>
      <c r="K57" s="538"/>
      <c r="L57" s="538"/>
      <c r="M57" s="538"/>
      <c r="N57" s="538"/>
      <c r="O57" s="538"/>
      <c r="P57" s="538"/>
    </row>
    <row r="58" spans="1:16" s="519" customFormat="1" ht="18" customHeight="1">
      <c r="A58" s="538" t="s">
        <v>256</v>
      </c>
      <c r="B58" s="538"/>
      <c r="C58" s="538"/>
      <c r="D58" s="538"/>
      <c r="E58" s="538"/>
      <c r="F58" s="538"/>
      <c r="G58" s="538"/>
      <c r="H58" s="538"/>
      <c r="I58" s="538"/>
      <c r="J58" s="538"/>
      <c r="K58" s="538"/>
      <c r="L58" s="538"/>
      <c r="M58" s="538"/>
      <c r="N58" s="538"/>
      <c r="O58" s="538"/>
      <c r="P58" s="538"/>
    </row>
    <row r="59" spans="1:16" s="519" customFormat="1" ht="18" customHeight="1">
      <c r="A59" s="538"/>
      <c r="B59" s="538"/>
      <c r="C59" s="538"/>
      <c r="D59" s="538"/>
      <c r="E59" s="538"/>
      <c r="F59" s="538"/>
      <c r="G59" s="538"/>
      <c r="H59" s="538"/>
      <c r="I59" s="538"/>
      <c r="J59" s="538"/>
      <c r="K59" s="538"/>
      <c r="L59" s="538"/>
      <c r="M59" s="538"/>
      <c r="N59" s="538"/>
      <c r="O59" s="538"/>
      <c r="P59" s="538"/>
    </row>
    <row r="60" spans="1:16" s="520" customFormat="1" ht="18" customHeight="1">
      <c r="A60" s="541" t="s">
        <v>257</v>
      </c>
      <c r="B60" s="541"/>
      <c r="C60" s="541"/>
      <c r="D60" s="541"/>
      <c r="E60" s="541"/>
      <c r="F60" s="541"/>
      <c r="G60" s="541"/>
      <c r="H60" s="541"/>
      <c r="I60" s="541"/>
      <c r="J60" s="541"/>
      <c r="K60" s="541"/>
      <c r="L60" s="541"/>
      <c r="M60" s="541"/>
      <c r="N60" s="541"/>
      <c r="O60" s="541"/>
      <c r="P60" s="541"/>
    </row>
    <row r="61" spans="1:16" s="519" customFormat="1" ht="18" customHeight="1">
      <c r="A61" s="538" t="s">
        <v>258</v>
      </c>
      <c r="B61" s="538"/>
      <c r="C61" s="538"/>
      <c r="D61" s="538"/>
      <c r="E61" s="538"/>
      <c r="F61" s="538"/>
      <c r="G61" s="538"/>
      <c r="H61" s="538"/>
      <c r="I61" s="538"/>
      <c r="J61" s="538"/>
      <c r="K61" s="538"/>
      <c r="L61" s="538"/>
      <c r="M61" s="538"/>
      <c r="N61" s="538"/>
      <c r="O61" s="538"/>
      <c r="P61" s="538"/>
    </row>
    <row r="62" spans="1:16" s="519" customFormat="1" ht="18" customHeight="1">
      <c r="A62" s="538" t="s">
        <v>259</v>
      </c>
      <c r="B62" s="538"/>
      <c r="C62" s="538"/>
      <c r="D62" s="538"/>
      <c r="E62" s="538"/>
      <c r="F62" s="538"/>
      <c r="G62" s="538"/>
      <c r="H62" s="538"/>
      <c r="I62" s="538"/>
      <c r="J62" s="538"/>
      <c r="K62" s="538"/>
      <c r="L62" s="538"/>
      <c r="M62" s="538"/>
      <c r="N62" s="538"/>
      <c r="O62" s="538"/>
      <c r="P62" s="538"/>
    </row>
    <row r="63" spans="1:16" s="519" customFormat="1" ht="18" customHeight="1">
      <c r="A63" s="539" t="s">
        <v>260</v>
      </c>
      <c r="B63" s="539"/>
      <c r="C63" s="539"/>
      <c r="D63" s="539"/>
      <c r="E63" s="539"/>
      <c r="F63" s="539"/>
      <c r="G63" s="539"/>
      <c r="H63" s="539"/>
      <c r="I63" s="539"/>
      <c r="J63" s="539"/>
      <c r="K63" s="539"/>
      <c r="L63" s="539"/>
      <c r="M63" s="539"/>
      <c r="N63" s="539"/>
      <c r="O63" s="539"/>
      <c r="P63" s="539"/>
    </row>
    <row r="64" spans="1:16" s="519" customFormat="1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</sheetData>
  <mergeCells count="59">
    <mergeCell ref="A7:P7"/>
    <mergeCell ref="A34:P34"/>
    <mergeCell ref="A35:P35"/>
    <mergeCell ref="A1:P1"/>
    <mergeCell ref="A19:P19"/>
    <mergeCell ref="A20:P20"/>
    <mergeCell ref="A21:P21"/>
    <mergeCell ref="A6:P6"/>
    <mergeCell ref="A2:P2"/>
    <mergeCell ref="A3:P3"/>
    <mergeCell ref="A4:P4"/>
    <mergeCell ref="A5:P5"/>
    <mergeCell ref="A15:P15"/>
    <mergeCell ref="A16:P16"/>
    <mergeCell ref="A17:P17"/>
    <mergeCell ref="A18:P18"/>
    <mergeCell ref="A8:P8"/>
    <mergeCell ref="A29:P29"/>
    <mergeCell ref="A30:P30"/>
    <mergeCell ref="A31:P31"/>
    <mergeCell ref="A27:P27"/>
    <mergeCell ref="A28:P28"/>
    <mergeCell ref="A14:P14"/>
    <mergeCell ref="A32:P32"/>
    <mergeCell ref="A33:P33"/>
    <mergeCell ref="A22:P22"/>
    <mergeCell ref="A9:P9"/>
    <mergeCell ref="A48:P48"/>
    <mergeCell ref="A37:P37"/>
    <mergeCell ref="A38:P38"/>
    <mergeCell ref="A39:P39"/>
    <mergeCell ref="A40:P40"/>
    <mergeCell ref="A41:P41"/>
    <mergeCell ref="A42:P42"/>
    <mergeCell ref="A23:P23"/>
    <mergeCell ref="A24:P24"/>
    <mergeCell ref="A36:P36"/>
    <mergeCell ref="A25:P25"/>
    <mergeCell ref="A26:P26"/>
    <mergeCell ref="A61:P61"/>
    <mergeCell ref="A62:P62"/>
    <mergeCell ref="A63:P63"/>
    <mergeCell ref="A54:P54"/>
    <mergeCell ref="A55:P55"/>
    <mergeCell ref="A56:P56"/>
    <mergeCell ref="A57:P57"/>
    <mergeCell ref="A58:P58"/>
    <mergeCell ref="A59:P59"/>
    <mergeCell ref="A60:P60"/>
    <mergeCell ref="A53:P53"/>
    <mergeCell ref="A43:P43"/>
    <mergeCell ref="A44:P44"/>
    <mergeCell ref="A45:P45"/>
    <mergeCell ref="A46:P46"/>
    <mergeCell ref="A47:P47"/>
    <mergeCell ref="A49:P49"/>
    <mergeCell ref="A50:P50"/>
    <mergeCell ref="A51:P51"/>
    <mergeCell ref="A52:P52"/>
  </mergeCells>
  <phoneticPr fontId="4"/>
  <printOptions horizontalCentered="1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60"/>
  <sheetViews>
    <sheetView showGridLines="0" showZeros="0" view="pageBreakPreview" zoomScale="85" zoomScaleNormal="85" zoomScaleSheetLayoutView="85" workbookViewId="0">
      <selection activeCell="C26" sqref="C26"/>
    </sheetView>
  </sheetViews>
  <sheetFormatPr defaultColWidth="9" defaultRowHeight="18.75"/>
  <cols>
    <col min="1" max="1" width="6.625" style="383" customWidth="1"/>
    <col min="2" max="2" width="11.625" style="383" customWidth="1"/>
    <col min="3" max="3" width="15.625" style="383" customWidth="1"/>
    <col min="4" max="4" width="4.625" style="400" customWidth="1"/>
    <col min="5" max="5" width="7.625" style="472" customWidth="1"/>
    <col min="6" max="6" width="11.625" style="473" customWidth="1"/>
    <col min="7" max="7" width="11.625" style="474" customWidth="1"/>
    <col min="8" max="8" width="9.625" style="474" customWidth="1"/>
    <col min="9" max="9" width="7.625" style="472" customWidth="1"/>
    <col min="10" max="10" width="11.625" style="473" customWidth="1"/>
    <col min="11" max="11" width="11.625" style="474" customWidth="1"/>
    <col min="12" max="12" width="9.625" style="474" customWidth="1"/>
    <col min="13" max="13" width="11.625" style="474" customWidth="1"/>
    <col min="14" max="14" width="9.625" style="474" customWidth="1"/>
    <col min="15" max="15" width="9" style="383"/>
    <col min="16" max="19" width="11.125" style="153" customWidth="1"/>
    <col min="20" max="20" width="9" style="150"/>
    <col min="21" max="21" width="5" style="150" customWidth="1"/>
    <col min="22" max="16384" width="9" style="383"/>
  </cols>
  <sheetData>
    <row r="1" spans="1:21" ht="24.95" customHeight="1">
      <c r="A1" s="382"/>
      <c r="B1" s="382"/>
      <c r="C1" s="382"/>
      <c r="D1" s="383"/>
      <c r="E1" s="384" t="s">
        <v>136</v>
      </c>
      <c r="F1" s="384"/>
      <c r="G1" s="384"/>
      <c r="H1" s="384"/>
      <c r="I1" s="384"/>
      <c r="J1" s="384"/>
      <c r="K1" s="385"/>
      <c r="L1" s="385"/>
      <c r="M1" s="383"/>
      <c r="N1" s="383"/>
    </row>
    <row r="2" spans="1:21" ht="20.100000000000001" customHeight="1">
      <c r="A2" s="386" t="s">
        <v>137</v>
      </c>
      <c r="B2" s="387" t="s">
        <v>204</v>
      </c>
      <c r="C2" s="387"/>
      <c r="D2" s="387"/>
      <c r="E2" s="387"/>
      <c r="F2" s="387"/>
      <c r="G2" s="266"/>
      <c r="H2" s="266"/>
      <c r="I2" s="266"/>
      <c r="J2" s="266"/>
      <c r="K2" s="266"/>
      <c r="L2" s="266"/>
      <c r="M2" s="266"/>
      <c r="N2" s="266"/>
    </row>
    <row r="3" spans="1:21" ht="9.9499999999999993" customHeight="1" thickBot="1">
      <c r="A3" s="382"/>
      <c r="B3" s="382"/>
      <c r="C3" s="382"/>
      <c r="D3" s="382"/>
      <c r="E3" s="267"/>
      <c r="F3" s="265"/>
      <c r="G3" s="266"/>
      <c r="H3" s="266"/>
      <c r="I3" s="267"/>
      <c r="J3" s="265"/>
      <c r="K3" s="266"/>
      <c r="L3" s="266"/>
      <c r="M3" s="266"/>
      <c r="N3" s="266"/>
      <c r="P3" s="156"/>
    </row>
    <row r="4" spans="1:21" s="391" customFormat="1" ht="20.100000000000001" customHeight="1">
      <c r="A4" s="1317" t="s">
        <v>138</v>
      </c>
      <c r="B4" s="1317" t="s">
        <v>139</v>
      </c>
      <c r="C4" s="1320" t="s">
        <v>140</v>
      </c>
      <c r="D4" s="1323" t="s">
        <v>141</v>
      </c>
      <c r="E4" s="388" t="s">
        <v>142</v>
      </c>
      <c r="F4" s="389"/>
      <c r="G4" s="389"/>
      <c r="H4" s="390"/>
      <c r="I4" s="388" t="s">
        <v>143</v>
      </c>
      <c r="J4" s="389"/>
      <c r="K4" s="389"/>
      <c r="L4" s="390"/>
      <c r="M4" s="388" t="s">
        <v>144</v>
      </c>
      <c r="N4" s="390"/>
      <c r="P4" s="161" t="s">
        <v>145</v>
      </c>
      <c r="Q4" s="162"/>
      <c r="R4" s="162"/>
      <c r="S4" s="162"/>
      <c r="T4" s="162"/>
      <c r="U4" s="163"/>
    </row>
    <row r="5" spans="1:21" s="391" customFormat="1" ht="20.100000000000001" customHeight="1">
      <c r="A5" s="1318"/>
      <c r="B5" s="1318"/>
      <c r="C5" s="1321"/>
      <c r="D5" s="1324"/>
      <c r="E5" s="1326" t="s">
        <v>146</v>
      </c>
      <c r="F5" s="1328" t="s">
        <v>147</v>
      </c>
      <c r="G5" s="1330" t="s">
        <v>148</v>
      </c>
      <c r="H5" s="392" t="s">
        <v>149</v>
      </c>
      <c r="I5" s="1326" t="s">
        <v>146</v>
      </c>
      <c r="J5" s="1328" t="s">
        <v>147</v>
      </c>
      <c r="K5" s="1330" t="s">
        <v>148</v>
      </c>
      <c r="L5" s="392" t="s">
        <v>149</v>
      </c>
      <c r="M5" s="1330" t="s">
        <v>148</v>
      </c>
      <c r="N5" s="1315" t="s">
        <v>150</v>
      </c>
      <c r="P5" s="165"/>
      <c r="Q5" s="166"/>
      <c r="R5" s="166"/>
      <c r="S5" s="166"/>
      <c r="T5" s="167"/>
      <c r="U5" s="168"/>
    </row>
    <row r="6" spans="1:21" s="391" customFormat="1" ht="20.100000000000001" customHeight="1">
      <c r="A6" s="1319"/>
      <c r="B6" s="1319"/>
      <c r="C6" s="1322"/>
      <c r="D6" s="1325"/>
      <c r="E6" s="1327"/>
      <c r="F6" s="1329"/>
      <c r="G6" s="1331"/>
      <c r="H6" s="393">
        <v>0.16500000000000001</v>
      </c>
      <c r="I6" s="1327"/>
      <c r="J6" s="1329"/>
      <c r="K6" s="1331"/>
      <c r="L6" s="393">
        <f>H6</f>
        <v>0.16500000000000001</v>
      </c>
      <c r="M6" s="1331"/>
      <c r="N6" s="1316"/>
      <c r="P6" s="165"/>
      <c r="Q6" s="166"/>
      <c r="R6" s="166"/>
      <c r="S6" s="166"/>
      <c r="T6" s="167"/>
      <c r="U6" s="168"/>
    </row>
    <row r="7" spans="1:21" ht="20.100000000000001" customHeight="1">
      <c r="A7" s="394" t="s">
        <v>190</v>
      </c>
      <c r="B7" s="395" t="s">
        <v>295</v>
      </c>
      <c r="C7" s="395" t="s">
        <v>191</v>
      </c>
      <c r="D7" s="396" t="s">
        <v>151</v>
      </c>
      <c r="E7" s="397">
        <v>1</v>
      </c>
      <c r="F7" s="398">
        <v>3000000</v>
      </c>
      <c r="G7" s="399">
        <f t="shared" ref="G7:G16" si="0">IF(OR(E7=0,E7="")=TRUE,"",ROUND((E7*F7),0))</f>
        <v>3000000</v>
      </c>
      <c r="H7" s="398">
        <f t="shared" ref="H7:H16" si="1">IF(OR(E7=0,E7="")=TRUE,"",ROUND((G7*$H$6),0))</f>
        <v>495000</v>
      </c>
      <c r="I7" s="397">
        <v>1</v>
      </c>
      <c r="J7" s="398">
        <v>4000000</v>
      </c>
      <c r="K7" s="399">
        <f t="shared" ref="K7:K16" si="2">IF(OR(I7=0,I7="")=TRUE,"",ROUND((I7*J7),0))</f>
        <v>4000000</v>
      </c>
      <c r="L7" s="398">
        <f t="shared" ref="L7:L16" si="3">IF(OR(I7=0,I7="")=TRUE,"",ROUND((K7*$L$6),0))</f>
        <v>660000</v>
      </c>
      <c r="M7" s="399">
        <f t="shared" ref="M7:N16" si="4">IF(OR(G7=0,K7="")=TRUE,"",K7-G7)</f>
        <v>1000000</v>
      </c>
      <c r="N7" s="399">
        <f t="shared" si="4"/>
        <v>165000</v>
      </c>
      <c r="O7" s="400"/>
      <c r="P7" s="177"/>
      <c r="Q7" s="178"/>
      <c r="R7" s="178"/>
      <c r="S7" s="178"/>
      <c r="T7" s="179"/>
      <c r="U7" s="180"/>
    </row>
    <row r="8" spans="1:21" ht="20.100000000000001" customHeight="1">
      <c r="A8" s="394">
        <v>2</v>
      </c>
      <c r="B8" s="401" t="s">
        <v>295</v>
      </c>
      <c r="C8" s="401" t="s">
        <v>192</v>
      </c>
      <c r="D8" s="402" t="s">
        <v>151</v>
      </c>
      <c r="E8" s="403">
        <v>1</v>
      </c>
      <c r="F8" s="404">
        <v>1500000</v>
      </c>
      <c r="G8" s="405">
        <f t="shared" si="0"/>
        <v>1500000</v>
      </c>
      <c r="H8" s="404">
        <f t="shared" si="1"/>
        <v>247500</v>
      </c>
      <c r="I8" s="397">
        <v>1</v>
      </c>
      <c r="J8" s="404">
        <v>2500000</v>
      </c>
      <c r="K8" s="405">
        <f t="shared" si="2"/>
        <v>2500000</v>
      </c>
      <c r="L8" s="398">
        <f t="shared" si="3"/>
        <v>412500</v>
      </c>
      <c r="M8" s="399">
        <f t="shared" si="4"/>
        <v>1000000</v>
      </c>
      <c r="N8" s="399">
        <f t="shared" si="4"/>
        <v>165000</v>
      </c>
      <c r="O8" s="400"/>
      <c r="P8" s="177"/>
      <c r="Q8" s="178"/>
      <c r="R8" s="178"/>
      <c r="S8" s="178"/>
      <c r="T8" s="179"/>
      <c r="U8" s="180"/>
    </row>
    <row r="9" spans="1:21" ht="20.100000000000001" customHeight="1">
      <c r="A9" s="394">
        <v>3</v>
      </c>
      <c r="B9" s="401" t="s">
        <v>295</v>
      </c>
      <c r="C9" s="401" t="s">
        <v>194</v>
      </c>
      <c r="D9" s="402" t="s">
        <v>151</v>
      </c>
      <c r="E9" s="403">
        <v>1</v>
      </c>
      <c r="F9" s="404">
        <v>1500000</v>
      </c>
      <c r="G9" s="405">
        <f t="shared" si="0"/>
        <v>1500000</v>
      </c>
      <c r="H9" s="404">
        <f t="shared" si="1"/>
        <v>247500</v>
      </c>
      <c r="I9" s="397">
        <v>1</v>
      </c>
      <c r="J9" s="404">
        <v>1300000</v>
      </c>
      <c r="K9" s="405">
        <f t="shared" si="2"/>
        <v>1300000</v>
      </c>
      <c r="L9" s="398">
        <f t="shared" si="3"/>
        <v>214500</v>
      </c>
      <c r="M9" s="399">
        <f t="shared" si="4"/>
        <v>-200000</v>
      </c>
      <c r="N9" s="399">
        <f t="shared" si="4"/>
        <v>-33000</v>
      </c>
      <c r="O9" s="400"/>
      <c r="P9" s="177"/>
      <c r="Q9" s="178"/>
      <c r="R9" s="178"/>
      <c r="S9" s="178"/>
      <c r="T9" s="179"/>
      <c r="U9" s="180"/>
    </row>
    <row r="10" spans="1:21" ht="20.100000000000001" customHeight="1">
      <c r="A10" s="394">
        <v>3</v>
      </c>
      <c r="B10" s="401" t="s">
        <v>295</v>
      </c>
      <c r="C10" s="401" t="s">
        <v>196</v>
      </c>
      <c r="D10" s="402" t="s">
        <v>151</v>
      </c>
      <c r="E10" s="403">
        <v>1</v>
      </c>
      <c r="F10" s="404">
        <v>1500000</v>
      </c>
      <c r="G10" s="405">
        <f t="shared" si="0"/>
        <v>1500000</v>
      </c>
      <c r="H10" s="404">
        <f t="shared" si="1"/>
        <v>247500</v>
      </c>
      <c r="I10" s="397"/>
      <c r="J10" s="404"/>
      <c r="K10" s="405" t="str">
        <f t="shared" si="2"/>
        <v/>
      </c>
      <c r="L10" s="398" t="str">
        <f t="shared" si="3"/>
        <v/>
      </c>
      <c r="M10" s="399" t="str">
        <f t="shared" si="4"/>
        <v/>
      </c>
      <c r="N10" s="399" t="str">
        <f t="shared" si="4"/>
        <v/>
      </c>
      <c r="O10" s="400"/>
      <c r="P10" s="177"/>
      <c r="Q10" s="178"/>
      <c r="R10" s="178"/>
      <c r="S10" s="178"/>
      <c r="T10" s="179"/>
      <c r="U10" s="180"/>
    </row>
    <row r="11" spans="1:21" ht="20.100000000000001" customHeight="1">
      <c r="A11" s="394">
        <v>2</v>
      </c>
      <c r="B11" s="401" t="s">
        <v>295</v>
      </c>
      <c r="C11" s="401" t="s">
        <v>198</v>
      </c>
      <c r="D11" s="402" t="s">
        <v>151</v>
      </c>
      <c r="E11" s="403">
        <v>1</v>
      </c>
      <c r="F11" s="404">
        <v>4500000</v>
      </c>
      <c r="G11" s="405">
        <f t="shared" si="0"/>
        <v>4500000</v>
      </c>
      <c r="H11" s="404">
        <f t="shared" si="1"/>
        <v>742500</v>
      </c>
      <c r="I11" s="397">
        <v>1</v>
      </c>
      <c r="J11" s="404">
        <v>5500000</v>
      </c>
      <c r="K11" s="405">
        <f t="shared" si="2"/>
        <v>5500000</v>
      </c>
      <c r="L11" s="398">
        <f t="shared" si="3"/>
        <v>907500</v>
      </c>
      <c r="M11" s="399">
        <f t="shared" si="4"/>
        <v>1000000</v>
      </c>
      <c r="N11" s="399">
        <f t="shared" si="4"/>
        <v>165000</v>
      </c>
      <c r="O11" s="400"/>
      <c r="P11" s="177"/>
      <c r="Q11" s="178"/>
      <c r="R11" s="178"/>
      <c r="S11" s="178"/>
      <c r="T11" s="179"/>
      <c r="U11" s="180"/>
    </row>
    <row r="12" spans="1:21" ht="20.100000000000001" customHeight="1">
      <c r="A12" s="394">
        <v>2</v>
      </c>
      <c r="B12" s="401" t="s">
        <v>295</v>
      </c>
      <c r="C12" s="401" t="s">
        <v>199</v>
      </c>
      <c r="D12" s="402" t="s">
        <v>151</v>
      </c>
      <c r="E12" s="403">
        <v>1</v>
      </c>
      <c r="F12" s="404">
        <v>6000000</v>
      </c>
      <c r="G12" s="405">
        <f t="shared" si="0"/>
        <v>6000000</v>
      </c>
      <c r="H12" s="404">
        <f t="shared" si="1"/>
        <v>990000</v>
      </c>
      <c r="I12" s="397">
        <v>1</v>
      </c>
      <c r="J12" s="404">
        <v>7500000</v>
      </c>
      <c r="K12" s="405">
        <f t="shared" si="2"/>
        <v>7500000</v>
      </c>
      <c r="L12" s="398">
        <f t="shared" si="3"/>
        <v>1237500</v>
      </c>
      <c r="M12" s="399">
        <f t="shared" si="4"/>
        <v>1500000</v>
      </c>
      <c r="N12" s="399">
        <f t="shared" si="4"/>
        <v>247500</v>
      </c>
      <c r="O12" s="400"/>
      <c r="P12" s="177"/>
      <c r="Q12" s="178"/>
      <c r="R12" s="178"/>
      <c r="S12" s="178"/>
      <c r="T12" s="179"/>
      <c r="U12" s="180"/>
    </row>
    <row r="13" spans="1:21" ht="20.100000000000001" customHeight="1">
      <c r="A13" s="394">
        <v>3</v>
      </c>
      <c r="B13" s="401" t="s">
        <v>295</v>
      </c>
      <c r="C13" s="401" t="s">
        <v>200</v>
      </c>
      <c r="D13" s="402" t="s">
        <v>151</v>
      </c>
      <c r="E13" s="403">
        <v>1</v>
      </c>
      <c r="F13" s="404">
        <v>2000000</v>
      </c>
      <c r="G13" s="405">
        <f t="shared" si="0"/>
        <v>2000000</v>
      </c>
      <c r="H13" s="404">
        <f t="shared" si="1"/>
        <v>330000</v>
      </c>
      <c r="I13" s="397"/>
      <c r="J13" s="404"/>
      <c r="K13" s="405" t="str">
        <f t="shared" si="2"/>
        <v/>
      </c>
      <c r="L13" s="398" t="str">
        <f t="shared" si="3"/>
        <v/>
      </c>
      <c r="M13" s="399" t="str">
        <f t="shared" si="4"/>
        <v/>
      </c>
      <c r="N13" s="399" t="str">
        <f t="shared" si="4"/>
        <v/>
      </c>
      <c r="O13" s="400"/>
      <c r="P13" s="177"/>
      <c r="Q13" s="178"/>
      <c r="R13" s="178"/>
      <c r="S13" s="178"/>
      <c r="T13" s="179"/>
      <c r="U13" s="180"/>
    </row>
    <row r="14" spans="1:21" ht="20.100000000000001" customHeight="1">
      <c r="A14" s="394"/>
      <c r="B14" s="401"/>
      <c r="C14" s="401"/>
      <c r="D14" s="402" t="s">
        <v>151</v>
      </c>
      <c r="E14" s="403"/>
      <c r="F14" s="404"/>
      <c r="G14" s="405" t="str">
        <f t="shared" si="0"/>
        <v/>
      </c>
      <c r="H14" s="404" t="str">
        <f t="shared" si="1"/>
        <v/>
      </c>
      <c r="I14" s="397"/>
      <c r="J14" s="404"/>
      <c r="K14" s="405" t="str">
        <f t="shared" si="2"/>
        <v/>
      </c>
      <c r="L14" s="398" t="str">
        <f t="shared" si="3"/>
        <v/>
      </c>
      <c r="M14" s="399" t="str">
        <f t="shared" si="4"/>
        <v/>
      </c>
      <c r="N14" s="399" t="str">
        <f t="shared" si="4"/>
        <v/>
      </c>
      <c r="O14" s="400"/>
      <c r="P14" s="177"/>
      <c r="Q14" s="178"/>
      <c r="R14" s="178"/>
      <c r="S14" s="178"/>
      <c r="T14" s="179"/>
      <c r="U14" s="180"/>
    </row>
    <row r="15" spans="1:21" ht="20.100000000000001" customHeight="1">
      <c r="A15" s="394"/>
      <c r="B15" s="401"/>
      <c r="C15" s="401"/>
      <c r="D15" s="402" t="s">
        <v>151</v>
      </c>
      <c r="E15" s="403"/>
      <c r="F15" s="404"/>
      <c r="G15" s="405" t="str">
        <f t="shared" si="0"/>
        <v/>
      </c>
      <c r="H15" s="404" t="str">
        <f t="shared" si="1"/>
        <v/>
      </c>
      <c r="I15" s="397"/>
      <c r="J15" s="404"/>
      <c r="K15" s="405" t="str">
        <f t="shared" si="2"/>
        <v/>
      </c>
      <c r="L15" s="398" t="str">
        <f t="shared" si="3"/>
        <v/>
      </c>
      <c r="M15" s="399" t="str">
        <f t="shared" si="4"/>
        <v/>
      </c>
      <c r="N15" s="399" t="str">
        <f t="shared" si="4"/>
        <v/>
      </c>
      <c r="O15" s="400"/>
      <c r="P15" s="177"/>
      <c r="Q15" s="178"/>
      <c r="R15" s="178"/>
      <c r="S15" s="178"/>
      <c r="T15" s="179"/>
      <c r="U15" s="180"/>
    </row>
    <row r="16" spans="1:21" ht="20.100000000000001" customHeight="1">
      <c r="A16" s="406"/>
      <c r="B16" s="407"/>
      <c r="C16" s="407"/>
      <c r="D16" s="408" t="s">
        <v>151</v>
      </c>
      <c r="E16" s="409"/>
      <c r="F16" s="410"/>
      <c r="G16" s="411" t="str">
        <f t="shared" si="0"/>
        <v/>
      </c>
      <c r="H16" s="410" t="str">
        <f t="shared" si="1"/>
        <v/>
      </c>
      <c r="I16" s="397"/>
      <c r="J16" s="404"/>
      <c r="K16" s="411" t="str">
        <f t="shared" si="2"/>
        <v/>
      </c>
      <c r="L16" s="412" t="str">
        <f t="shared" si="3"/>
        <v/>
      </c>
      <c r="M16" s="413" t="str">
        <f t="shared" si="4"/>
        <v/>
      </c>
      <c r="N16" s="413" t="str">
        <f t="shared" si="4"/>
        <v/>
      </c>
      <c r="O16" s="400"/>
      <c r="P16" s="177"/>
      <c r="Q16" s="178"/>
      <c r="R16" s="178"/>
      <c r="S16" s="178"/>
      <c r="T16" s="179"/>
      <c r="U16" s="180"/>
    </row>
    <row r="17" spans="1:21" ht="20.100000000000001" customHeight="1">
      <c r="A17" s="414"/>
      <c r="B17" s="415"/>
      <c r="C17" s="416"/>
      <c r="D17" s="417"/>
      <c r="E17" s="418"/>
      <c r="F17" s="419"/>
      <c r="G17" s="420">
        <f>SUM(G7:G16)</f>
        <v>20000000</v>
      </c>
      <c r="H17" s="421">
        <f>SUM(H7:H16)</f>
        <v>3300000</v>
      </c>
      <c r="I17" s="422"/>
      <c r="J17" s="423"/>
      <c r="K17" s="420">
        <f>SUM(K7:K16)</f>
        <v>20800000</v>
      </c>
      <c r="L17" s="421">
        <f>SUM(L7:L16)</f>
        <v>3432000</v>
      </c>
      <c r="M17" s="421">
        <f>SUM(M7:M16)</f>
        <v>4300000</v>
      </c>
      <c r="N17" s="420">
        <f>SUM(N7:N16)</f>
        <v>709500</v>
      </c>
      <c r="P17" s="424" t="s">
        <v>152</v>
      </c>
      <c r="Q17" s="425"/>
      <c r="R17" s="425"/>
      <c r="S17" s="425"/>
      <c r="T17" s="425"/>
      <c r="U17" s="426"/>
    </row>
    <row r="18" spans="1:21" s="391" customFormat="1" ht="20.100000000000001" customHeight="1">
      <c r="A18" s="427" t="s">
        <v>153</v>
      </c>
      <c r="B18" s="427" t="s">
        <v>154</v>
      </c>
      <c r="C18" s="427" t="s">
        <v>140</v>
      </c>
      <c r="D18" s="427" t="s">
        <v>141</v>
      </c>
      <c r="E18" s="428" t="s">
        <v>205</v>
      </c>
      <c r="F18" s="428" t="s">
        <v>156</v>
      </c>
      <c r="G18" s="428" t="s">
        <v>157</v>
      </c>
      <c r="H18" s="428" t="s">
        <v>158</v>
      </c>
      <c r="I18" s="428" t="s">
        <v>149</v>
      </c>
      <c r="J18" s="428" t="s">
        <v>159</v>
      </c>
      <c r="K18" s="429" t="s">
        <v>160</v>
      </c>
      <c r="L18" s="429"/>
      <c r="M18" s="429"/>
      <c r="N18" s="429"/>
      <c r="P18" s="430" t="s">
        <v>161</v>
      </c>
      <c r="Q18" s="431"/>
      <c r="R18" s="431"/>
      <c r="S18" s="431"/>
      <c r="T18" s="431"/>
      <c r="U18" s="432"/>
    </row>
    <row r="19" spans="1:21" ht="20.100000000000001" customHeight="1">
      <c r="A19" s="394" t="s">
        <v>190</v>
      </c>
      <c r="B19" s="395" t="s">
        <v>295</v>
      </c>
      <c r="C19" s="395" t="s">
        <v>191</v>
      </c>
      <c r="D19" s="402" t="s">
        <v>162</v>
      </c>
      <c r="E19" s="433">
        <v>5</v>
      </c>
      <c r="F19" s="434">
        <v>1000000</v>
      </c>
      <c r="G19" s="435">
        <f t="shared" ref="G19:G28" si="5">IF(OR(E19=0,F19="")=TRUE,"",ROUND((E19/100*F19),0))</f>
        <v>50000</v>
      </c>
      <c r="H19" s="436">
        <v>16.5</v>
      </c>
      <c r="I19" s="405">
        <f t="shared" ref="I19:I28" si="6">IF(OR(G19=0,H19="")=TRUE,"",ROUND((G19*H19/100),0))</f>
        <v>8250</v>
      </c>
      <c r="J19" s="399">
        <f t="shared" ref="J19:J28" si="7">IF(OR(G19=0,I19="")=TRUE,"",I19+G19)</f>
        <v>58250</v>
      </c>
      <c r="K19" s="437"/>
      <c r="L19" s="438"/>
      <c r="M19" s="438"/>
      <c r="N19" s="439"/>
      <c r="O19" s="400"/>
      <c r="P19" s="440"/>
      <c r="Q19" s="441"/>
      <c r="R19" s="441"/>
      <c r="S19" s="441"/>
      <c r="T19" s="179"/>
      <c r="U19" s="180"/>
    </row>
    <row r="20" spans="1:21" ht="20.100000000000001" customHeight="1">
      <c r="A20" s="394">
        <v>2</v>
      </c>
      <c r="B20" s="401" t="s">
        <v>295</v>
      </c>
      <c r="C20" s="401" t="s">
        <v>192</v>
      </c>
      <c r="D20" s="402" t="s">
        <v>162</v>
      </c>
      <c r="E20" s="433">
        <v>5</v>
      </c>
      <c r="F20" s="434">
        <v>1000000</v>
      </c>
      <c r="G20" s="435">
        <f t="shared" si="5"/>
        <v>50000</v>
      </c>
      <c r="H20" s="436">
        <v>16.5</v>
      </c>
      <c r="I20" s="405">
        <f t="shared" si="6"/>
        <v>8250</v>
      </c>
      <c r="J20" s="399">
        <f t="shared" si="7"/>
        <v>58250</v>
      </c>
      <c r="K20" s="442"/>
      <c r="L20" s="443"/>
      <c r="M20" s="443"/>
      <c r="N20" s="444"/>
      <c r="O20" s="400"/>
      <c r="P20" s="440"/>
      <c r="Q20" s="441"/>
      <c r="R20" s="441"/>
      <c r="S20" s="441"/>
      <c r="T20" s="167"/>
      <c r="U20" s="180"/>
    </row>
    <row r="21" spans="1:21" ht="20.100000000000001" customHeight="1">
      <c r="A21" s="394">
        <v>3</v>
      </c>
      <c r="B21" s="401" t="s">
        <v>295</v>
      </c>
      <c r="C21" s="401" t="s">
        <v>194</v>
      </c>
      <c r="D21" s="402" t="s">
        <v>162</v>
      </c>
      <c r="E21" s="433">
        <v>5</v>
      </c>
      <c r="F21" s="434">
        <v>-200000</v>
      </c>
      <c r="G21" s="435">
        <f t="shared" si="5"/>
        <v>-10000</v>
      </c>
      <c r="H21" s="436">
        <v>16.5</v>
      </c>
      <c r="I21" s="405">
        <f t="shared" si="6"/>
        <v>-1650</v>
      </c>
      <c r="J21" s="399">
        <f t="shared" si="7"/>
        <v>-11650</v>
      </c>
      <c r="K21" s="442"/>
      <c r="L21" s="443"/>
      <c r="M21" s="443"/>
      <c r="N21" s="444"/>
      <c r="O21" s="400"/>
      <c r="P21" s="440"/>
      <c r="Q21" s="441"/>
      <c r="R21" s="441"/>
      <c r="S21" s="441"/>
      <c r="T21" s="179"/>
      <c r="U21" s="180"/>
    </row>
    <row r="22" spans="1:21" ht="20.100000000000001" customHeight="1">
      <c r="A22" s="394">
        <v>3</v>
      </c>
      <c r="B22" s="401" t="s">
        <v>295</v>
      </c>
      <c r="C22" s="401" t="s">
        <v>196</v>
      </c>
      <c r="D22" s="402" t="s">
        <v>162</v>
      </c>
      <c r="E22" s="433">
        <v>5</v>
      </c>
      <c r="F22" s="434" t="s">
        <v>123</v>
      </c>
      <c r="G22" s="435" t="str">
        <f t="shared" si="5"/>
        <v/>
      </c>
      <c r="H22" s="436"/>
      <c r="I22" s="405" t="str">
        <f t="shared" si="6"/>
        <v/>
      </c>
      <c r="J22" s="399" t="str">
        <f t="shared" si="7"/>
        <v/>
      </c>
      <c r="K22" s="445" t="s">
        <v>206</v>
      </c>
      <c r="L22" s="446"/>
      <c r="M22" s="446"/>
      <c r="N22" s="447"/>
      <c r="O22" s="400"/>
      <c r="P22" s="440"/>
      <c r="Q22" s="441"/>
      <c r="R22" s="441"/>
      <c r="S22" s="441"/>
      <c r="T22" s="179"/>
      <c r="U22" s="180"/>
    </row>
    <row r="23" spans="1:21" ht="20.100000000000001" customHeight="1">
      <c r="A23" s="394">
        <v>2</v>
      </c>
      <c r="B23" s="401" t="s">
        <v>295</v>
      </c>
      <c r="C23" s="401" t="s">
        <v>198</v>
      </c>
      <c r="D23" s="402" t="s">
        <v>162</v>
      </c>
      <c r="E23" s="433">
        <v>5</v>
      </c>
      <c r="F23" s="434">
        <v>1000000</v>
      </c>
      <c r="G23" s="435">
        <f t="shared" si="5"/>
        <v>50000</v>
      </c>
      <c r="H23" s="436">
        <v>16.5</v>
      </c>
      <c r="I23" s="405">
        <f t="shared" si="6"/>
        <v>8250</v>
      </c>
      <c r="J23" s="399">
        <f t="shared" si="7"/>
        <v>58250</v>
      </c>
      <c r="K23" s="442"/>
      <c r="L23" s="443"/>
      <c r="M23" s="443"/>
      <c r="N23" s="444"/>
      <c r="O23" s="400"/>
      <c r="P23" s="440"/>
      <c r="Q23" s="441"/>
      <c r="R23" s="441"/>
      <c r="S23" s="441"/>
      <c r="T23" s="179"/>
      <c r="U23" s="180"/>
    </row>
    <row r="24" spans="1:21" ht="20.100000000000001" customHeight="1">
      <c r="A24" s="394">
        <v>2</v>
      </c>
      <c r="B24" s="401" t="s">
        <v>295</v>
      </c>
      <c r="C24" s="401" t="s">
        <v>199</v>
      </c>
      <c r="D24" s="402" t="s">
        <v>162</v>
      </c>
      <c r="E24" s="433">
        <v>5</v>
      </c>
      <c r="F24" s="434">
        <v>1500000</v>
      </c>
      <c r="G24" s="435">
        <f t="shared" si="5"/>
        <v>75000</v>
      </c>
      <c r="H24" s="436">
        <v>16.5</v>
      </c>
      <c r="I24" s="405">
        <f t="shared" si="6"/>
        <v>12375</v>
      </c>
      <c r="J24" s="399">
        <f t="shared" si="7"/>
        <v>87375</v>
      </c>
      <c r="K24" s="442"/>
      <c r="L24" s="443"/>
      <c r="M24" s="443"/>
      <c r="N24" s="444"/>
      <c r="O24" s="400"/>
      <c r="P24" s="440"/>
      <c r="Q24" s="441"/>
      <c r="R24" s="441"/>
      <c r="S24" s="441"/>
      <c r="T24" s="179"/>
      <c r="U24" s="180"/>
    </row>
    <row r="25" spans="1:21" ht="20.100000000000001" customHeight="1">
      <c r="A25" s="394">
        <v>3</v>
      </c>
      <c r="B25" s="401" t="s">
        <v>295</v>
      </c>
      <c r="C25" s="401" t="s">
        <v>200</v>
      </c>
      <c r="D25" s="402" t="s">
        <v>162</v>
      </c>
      <c r="E25" s="433">
        <v>5</v>
      </c>
      <c r="F25" s="434" t="s">
        <v>123</v>
      </c>
      <c r="G25" s="435" t="str">
        <f t="shared" si="5"/>
        <v/>
      </c>
      <c r="H25" s="436"/>
      <c r="I25" s="405" t="str">
        <f t="shared" si="6"/>
        <v/>
      </c>
      <c r="J25" s="399" t="str">
        <f t="shared" si="7"/>
        <v/>
      </c>
      <c r="K25" s="448" t="s">
        <v>207</v>
      </c>
      <c r="L25" s="449"/>
      <c r="M25" s="449"/>
      <c r="N25" s="450"/>
      <c r="O25" s="400"/>
      <c r="P25" s="440"/>
      <c r="Q25" s="441"/>
      <c r="R25" s="441"/>
      <c r="S25" s="441"/>
      <c r="T25" s="179"/>
      <c r="U25" s="180"/>
    </row>
    <row r="26" spans="1:21" ht="20.100000000000001" customHeight="1">
      <c r="A26" s="394"/>
      <c r="B26" s="401"/>
      <c r="C26" s="401"/>
      <c r="D26" s="402" t="s">
        <v>162</v>
      </c>
      <c r="E26" s="433"/>
      <c r="F26" s="434"/>
      <c r="G26" s="435" t="str">
        <f t="shared" si="5"/>
        <v/>
      </c>
      <c r="H26" s="436"/>
      <c r="I26" s="405" t="str">
        <f t="shared" si="6"/>
        <v/>
      </c>
      <c r="J26" s="399" t="str">
        <f t="shared" si="7"/>
        <v/>
      </c>
      <c r="K26" s="442"/>
      <c r="L26" s="443"/>
      <c r="M26" s="443"/>
      <c r="N26" s="444"/>
      <c r="O26" s="400"/>
      <c r="P26" s="440"/>
      <c r="Q26" s="441"/>
      <c r="R26" s="441"/>
      <c r="S26" s="441"/>
      <c r="T26" s="179"/>
      <c r="U26" s="180"/>
    </row>
    <row r="27" spans="1:21" ht="20.100000000000001" customHeight="1">
      <c r="A27" s="394"/>
      <c r="B27" s="401"/>
      <c r="C27" s="401"/>
      <c r="D27" s="402" t="s">
        <v>162</v>
      </c>
      <c r="E27" s="433"/>
      <c r="F27" s="434"/>
      <c r="G27" s="435" t="str">
        <f t="shared" si="5"/>
        <v/>
      </c>
      <c r="H27" s="436"/>
      <c r="I27" s="405" t="str">
        <f t="shared" si="6"/>
        <v/>
      </c>
      <c r="J27" s="399" t="str">
        <f t="shared" si="7"/>
        <v/>
      </c>
      <c r="K27" s="442"/>
      <c r="L27" s="443"/>
      <c r="M27" s="443"/>
      <c r="N27" s="444"/>
      <c r="O27" s="400"/>
      <c r="P27" s="440"/>
      <c r="Q27" s="441"/>
      <c r="R27" s="441"/>
      <c r="S27" s="441"/>
      <c r="T27" s="179"/>
      <c r="U27" s="180"/>
    </row>
    <row r="28" spans="1:21" ht="20.100000000000001" customHeight="1">
      <c r="A28" s="451"/>
      <c r="B28" s="407"/>
      <c r="C28" s="407"/>
      <c r="D28" s="452" t="s">
        <v>162</v>
      </c>
      <c r="E28" s="453"/>
      <c r="F28" s="454"/>
      <c r="G28" s="455" t="str">
        <f t="shared" si="5"/>
        <v/>
      </c>
      <c r="H28" s="456"/>
      <c r="I28" s="411" t="str">
        <f t="shared" si="6"/>
        <v/>
      </c>
      <c r="J28" s="413" t="str">
        <f t="shared" si="7"/>
        <v/>
      </c>
      <c r="K28" s="457"/>
      <c r="L28" s="458"/>
      <c r="M28" s="458"/>
      <c r="N28" s="459"/>
      <c r="O28" s="400"/>
      <c r="P28" s="440"/>
      <c r="Q28" s="441"/>
      <c r="R28" s="441"/>
      <c r="S28" s="441"/>
      <c r="T28" s="179"/>
      <c r="U28" s="180"/>
    </row>
    <row r="29" spans="1:21" ht="20.100000000000001" customHeight="1">
      <c r="A29" s="460"/>
      <c r="B29" s="461"/>
      <c r="C29" s="462"/>
      <c r="D29" s="463"/>
      <c r="E29" s="464"/>
      <c r="F29" s="465">
        <f>SUM(F19:F28)</f>
        <v>4300000</v>
      </c>
      <c r="G29" s="465">
        <f>SUM(G19:G28)</f>
        <v>215000</v>
      </c>
      <c r="H29" s="466"/>
      <c r="I29" s="464">
        <f>SUM(I19:I28)</f>
        <v>35475</v>
      </c>
      <c r="J29" s="467">
        <f>SUM(J19:J28)</f>
        <v>250475</v>
      </c>
      <c r="K29" s="468">
        <f>SUM(L19:L28)</f>
        <v>0</v>
      </c>
      <c r="L29" s="469"/>
      <c r="M29" s="469"/>
      <c r="N29" s="470"/>
      <c r="P29" s="234" t="s">
        <v>163</v>
      </c>
      <c r="Q29" s="235"/>
      <c r="R29" s="235"/>
      <c r="S29" s="235"/>
      <c r="T29" s="235"/>
      <c r="U29" s="236"/>
    </row>
    <row r="30" spans="1:21" ht="20.100000000000001" customHeight="1">
      <c r="A30" s="382"/>
      <c r="B30" s="382"/>
      <c r="C30" s="382"/>
      <c r="D30" s="471"/>
      <c r="E30" s="267"/>
      <c r="F30" s="265"/>
      <c r="G30" s="266"/>
      <c r="H30" s="266"/>
      <c r="I30" s="267"/>
      <c r="J30" s="265"/>
      <c r="K30" s="266"/>
      <c r="L30" s="266"/>
      <c r="M30" s="266"/>
      <c r="N30" s="266"/>
      <c r="P30" s="248"/>
      <c r="Q30" s="249"/>
      <c r="R30" s="249"/>
      <c r="S30" s="249"/>
      <c r="T30" s="179"/>
      <c r="U30" s="180"/>
    </row>
    <row r="31" spans="1:21" ht="24.95" customHeight="1">
      <c r="P31" s="248"/>
      <c r="Q31" s="249"/>
      <c r="R31" s="249"/>
      <c r="S31" s="249"/>
      <c r="T31" s="179"/>
      <c r="U31" s="180"/>
    </row>
    <row r="32" spans="1:21" ht="20.100000000000001" customHeight="1">
      <c r="P32" s="248"/>
      <c r="Q32" s="249"/>
      <c r="R32" s="249"/>
      <c r="S32" s="249"/>
      <c r="T32" s="179"/>
      <c r="U32" s="252"/>
    </row>
    <row r="33" spans="1:21" ht="9.9499999999999993" customHeight="1">
      <c r="P33" s="248"/>
      <c r="Q33" s="249"/>
      <c r="R33" s="249"/>
      <c r="S33" s="249"/>
      <c r="T33" s="179"/>
      <c r="U33" s="252"/>
    </row>
    <row r="34" spans="1:21" s="391" customFormat="1" ht="20.100000000000001" customHeight="1">
      <c r="A34" s="383"/>
      <c r="B34" s="383"/>
      <c r="C34" s="383"/>
      <c r="D34" s="400"/>
      <c r="E34" s="472"/>
      <c r="F34" s="473"/>
      <c r="G34" s="474"/>
      <c r="H34" s="474"/>
      <c r="I34" s="472"/>
      <c r="J34" s="473"/>
      <c r="K34" s="474"/>
      <c r="L34" s="474"/>
      <c r="M34" s="474"/>
      <c r="N34" s="474"/>
      <c r="P34" s="248"/>
      <c r="Q34" s="249"/>
      <c r="R34" s="249"/>
      <c r="S34" s="249"/>
      <c r="T34" s="253"/>
      <c r="U34" s="252"/>
    </row>
    <row r="35" spans="1:21" s="391" customFormat="1" ht="20.100000000000001" customHeight="1">
      <c r="A35" s="383"/>
      <c r="B35" s="383"/>
      <c r="C35" s="383"/>
      <c r="D35" s="400"/>
      <c r="E35" s="472"/>
      <c r="F35" s="473"/>
      <c r="G35" s="474"/>
      <c r="H35" s="474"/>
      <c r="I35" s="472"/>
      <c r="J35" s="473"/>
      <c r="K35" s="474"/>
      <c r="L35" s="474"/>
      <c r="M35" s="474"/>
      <c r="N35" s="474"/>
      <c r="P35" s="248"/>
      <c r="Q35" s="249"/>
      <c r="R35" s="249"/>
      <c r="S35" s="249"/>
      <c r="T35" s="253"/>
      <c r="U35" s="252"/>
    </row>
    <row r="36" spans="1:21" s="391" customFormat="1" ht="20.100000000000001" customHeight="1">
      <c r="A36" s="383"/>
      <c r="B36" s="383"/>
      <c r="C36" s="383"/>
      <c r="D36" s="400"/>
      <c r="E36" s="472"/>
      <c r="F36" s="473"/>
      <c r="G36" s="474"/>
      <c r="H36" s="474"/>
      <c r="I36" s="472"/>
      <c r="J36" s="473"/>
      <c r="K36" s="474"/>
      <c r="L36" s="474"/>
      <c r="M36" s="474"/>
      <c r="N36" s="474"/>
      <c r="P36" s="248"/>
      <c r="Q36" s="249"/>
      <c r="R36" s="249"/>
      <c r="S36" s="249"/>
      <c r="T36" s="253"/>
      <c r="U36" s="252"/>
    </row>
    <row r="37" spans="1:21" ht="20.100000000000001" customHeight="1">
      <c r="O37" s="400"/>
      <c r="P37" s="248"/>
      <c r="Q37" s="249"/>
      <c r="R37" s="249"/>
      <c r="S37" s="249"/>
      <c r="T37" s="253"/>
      <c r="U37" s="252"/>
    </row>
    <row r="38" spans="1:21" ht="20.100000000000001" customHeight="1">
      <c r="O38" s="400"/>
      <c r="P38" s="248"/>
      <c r="Q38" s="249"/>
      <c r="R38" s="249"/>
      <c r="S38" s="249"/>
      <c r="T38" s="253"/>
      <c r="U38" s="252"/>
    </row>
    <row r="39" spans="1:21" ht="20.100000000000001" customHeight="1">
      <c r="O39" s="400"/>
      <c r="P39" s="254"/>
      <c r="Q39" s="255"/>
      <c r="R39" s="255"/>
      <c r="S39" s="255"/>
      <c r="T39" s="253"/>
      <c r="U39" s="252"/>
    </row>
    <row r="40" spans="1:21" ht="20.100000000000001" customHeight="1" thickBot="1">
      <c r="O40" s="400"/>
      <c r="P40" s="254"/>
      <c r="Q40" s="255"/>
      <c r="R40" s="255"/>
      <c r="S40" s="255"/>
      <c r="T40" s="253"/>
      <c r="U40" s="252"/>
    </row>
    <row r="41" spans="1:21" ht="20.100000000000001" customHeight="1">
      <c r="O41" s="400"/>
      <c r="P41" s="475"/>
      <c r="Q41" s="475"/>
      <c r="R41" s="475"/>
      <c r="S41" s="475"/>
      <c r="T41" s="476"/>
      <c r="U41" s="476"/>
    </row>
    <row r="42" spans="1:21" ht="20.100000000000001" customHeight="1">
      <c r="O42" s="400"/>
    </row>
    <row r="43" spans="1:21" ht="20.100000000000001" customHeight="1">
      <c r="O43" s="400"/>
    </row>
    <row r="44" spans="1:21" ht="20.100000000000001" customHeight="1">
      <c r="O44" s="400"/>
    </row>
    <row r="45" spans="1:21" ht="20.100000000000001" customHeight="1">
      <c r="O45" s="400"/>
    </row>
    <row r="46" spans="1:21" ht="20.100000000000001" customHeight="1">
      <c r="O46" s="400"/>
    </row>
    <row r="47" spans="1:21" ht="20.100000000000001" customHeight="1"/>
    <row r="48" spans="1:21" s="391" customFormat="1" ht="20.100000000000001" customHeight="1">
      <c r="A48" s="383"/>
      <c r="B48" s="383"/>
      <c r="C48" s="383"/>
      <c r="D48" s="400"/>
      <c r="E48" s="472"/>
      <c r="F48" s="473"/>
      <c r="G48" s="474"/>
      <c r="H48" s="474"/>
      <c r="I48" s="472"/>
      <c r="J48" s="473"/>
      <c r="K48" s="474"/>
      <c r="L48" s="474"/>
      <c r="M48" s="474"/>
      <c r="N48" s="474"/>
      <c r="P48" s="153"/>
      <c r="Q48" s="153"/>
      <c r="R48" s="153"/>
      <c r="S48" s="153"/>
      <c r="T48" s="150"/>
      <c r="U48" s="150"/>
    </row>
    <row r="49" spans="15:15" ht="20.100000000000001" customHeight="1">
      <c r="O49" s="400"/>
    </row>
    <row r="50" spans="15:15" ht="20.100000000000001" customHeight="1">
      <c r="O50" s="400"/>
    </row>
    <row r="51" spans="15:15" ht="20.100000000000001" customHeight="1">
      <c r="O51" s="400"/>
    </row>
    <row r="52" spans="15:15" ht="20.100000000000001" customHeight="1">
      <c r="O52" s="400"/>
    </row>
    <row r="53" spans="15:15" ht="20.100000000000001" customHeight="1">
      <c r="O53" s="400"/>
    </row>
    <row r="54" spans="15:15" ht="20.100000000000001" customHeight="1">
      <c r="O54" s="400"/>
    </row>
    <row r="55" spans="15:15" ht="20.100000000000001" customHeight="1">
      <c r="O55" s="400"/>
    </row>
    <row r="56" spans="15:15" ht="20.100000000000001" customHeight="1">
      <c r="O56" s="400"/>
    </row>
    <row r="57" spans="15:15" ht="20.100000000000001" customHeight="1">
      <c r="O57" s="400"/>
    </row>
    <row r="58" spans="15:15" ht="20.100000000000001" customHeight="1">
      <c r="O58" s="400"/>
    </row>
    <row r="59" spans="15:15" ht="20.100000000000001" customHeight="1"/>
    <row r="60" spans="15:15" ht="20.100000000000001" customHeight="1"/>
  </sheetData>
  <mergeCells count="12">
    <mergeCell ref="N5:N6"/>
    <mergeCell ref="A4:A6"/>
    <mergeCell ref="B4:B6"/>
    <mergeCell ref="C4:C6"/>
    <mergeCell ref="D4:D6"/>
    <mergeCell ref="E5:E6"/>
    <mergeCell ref="F5:F6"/>
    <mergeCell ref="G5:G6"/>
    <mergeCell ref="I5:I6"/>
    <mergeCell ref="J5:J6"/>
    <mergeCell ref="K5:K6"/>
    <mergeCell ref="M5:M6"/>
  </mergeCells>
  <phoneticPr fontId="4"/>
  <printOptions horizontalCentered="1" verticalCentered="1"/>
  <pageMargins left="0.39370078740157483" right="0.39370078740157483" top="0.39370078740157483" bottom="0.19685039370078741" header="0.59055118110236227" footer="0.19685039370078741"/>
  <pageSetup paperSize="9" scale="90" orientation="landscape" verticalDpi="300" r:id="rId1"/>
  <headerFooter alignWithMargins="0">
    <oddHeader xml:space="preserve">&amp;R&amp;U № 　　　&amp;P 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28"/>
  <sheetViews>
    <sheetView showGridLines="0" showZeros="0" view="pageBreakPreview" zoomScaleNormal="100" zoomScaleSheetLayoutView="100" workbookViewId="0">
      <selection activeCell="G24" sqref="G24"/>
    </sheetView>
  </sheetViews>
  <sheetFormatPr defaultColWidth="9" defaultRowHeight="13.5"/>
  <cols>
    <col min="1" max="1" width="7.625" style="1" customWidth="1"/>
    <col min="2" max="2" width="11.625" style="1" customWidth="1"/>
    <col min="3" max="3" width="15.625" style="1" customWidth="1"/>
    <col min="4" max="4" width="4.625" style="337" customWidth="1"/>
    <col min="5" max="5" width="7.625" style="146" customWidth="1"/>
    <col min="6" max="6" width="11.625" style="147" customWidth="1"/>
    <col min="7" max="8" width="12.625" style="148" customWidth="1"/>
    <col min="9" max="9" width="6.625" style="148" customWidth="1"/>
    <col min="10" max="10" width="9.625" style="147" customWidth="1"/>
    <col min="11" max="11" width="9.625" style="146" customWidth="1"/>
    <col min="12" max="12" width="10.625" style="147" customWidth="1"/>
    <col min="13" max="13" width="10.625" style="146" customWidth="1"/>
    <col min="14" max="14" width="10.625" style="147" customWidth="1"/>
    <col min="15" max="21" width="9" style="1"/>
    <col min="22" max="22" width="3.625" style="1" bestFit="1" customWidth="1"/>
    <col min="23" max="16384" width="9" style="1"/>
  </cols>
  <sheetData>
    <row r="1" spans="1:20" ht="39.950000000000003" customHeight="1">
      <c r="A1" s="477"/>
      <c r="B1" s="477"/>
      <c r="C1" s="477"/>
      <c r="D1" s="477"/>
      <c r="E1" s="477"/>
      <c r="F1" s="1291" t="s">
        <v>125</v>
      </c>
      <c r="G1" s="1291"/>
      <c r="H1" s="1291"/>
      <c r="I1" s="1291"/>
      <c r="J1" s="478"/>
      <c r="K1" s="478"/>
      <c r="L1" s="478"/>
      <c r="M1" s="478"/>
      <c r="N1" s="478"/>
      <c r="P1" s="1334"/>
      <c r="Q1" s="269"/>
      <c r="R1" s="269"/>
      <c r="S1" s="269"/>
      <c r="T1" s="269"/>
    </row>
    <row r="2" spans="1:20" s="341" customFormat="1" ht="9.9499999999999993" customHeight="1">
      <c r="A2" s="260"/>
      <c r="B2" s="260"/>
      <c r="C2" s="260"/>
      <c r="D2" s="260"/>
      <c r="E2" s="260"/>
      <c r="F2" s="339"/>
      <c r="G2" s="340"/>
      <c r="H2" s="340"/>
      <c r="I2" s="340"/>
      <c r="J2" s="478"/>
      <c r="K2" s="478"/>
      <c r="L2" s="478"/>
      <c r="M2" s="478"/>
      <c r="N2" s="478"/>
      <c r="P2" s="1334"/>
      <c r="Q2" s="342"/>
      <c r="R2" s="342"/>
      <c r="S2" s="342"/>
      <c r="T2" s="342"/>
    </row>
    <row r="3" spans="1:20" ht="20.100000000000001" customHeight="1">
      <c r="A3" s="343" t="s">
        <v>109</v>
      </c>
      <c r="B3" s="1292" t="s">
        <v>208</v>
      </c>
      <c r="C3" s="1292"/>
      <c r="D3" s="1292"/>
      <c r="E3" s="1292"/>
      <c r="F3" s="1292"/>
      <c r="G3" s="344"/>
      <c r="H3" s="344"/>
      <c r="I3" s="344"/>
      <c r="J3" s="478"/>
      <c r="K3" s="478"/>
      <c r="L3" s="478"/>
      <c r="M3" s="478"/>
      <c r="N3" s="478"/>
      <c r="P3" s="269"/>
      <c r="Q3" s="269"/>
      <c r="R3" s="269"/>
      <c r="S3" s="269"/>
      <c r="T3" s="269"/>
    </row>
    <row r="4" spans="1:20" ht="9.9499999999999993" customHeight="1">
      <c r="A4" s="345"/>
      <c r="B4" s="345"/>
      <c r="C4" s="345"/>
      <c r="D4" s="345"/>
      <c r="E4" s="346"/>
      <c r="F4" s="347"/>
      <c r="G4" s="344"/>
      <c r="H4" s="344"/>
      <c r="I4" s="344"/>
      <c r="J4" s="265"/>
      <c r="K4" s="267"/>
      <c r="L4" s="265"/>
      <c r="M4" s="267"/>
      <c r="N4" s="265"/>
      <c r="P4" s="269"/>
      <c r="Q4" s="269"/>
      <c r="R4" s="269"/>
      <c r="S4" s="269"/>
      <c r="T4" s="269"/>
    </row>
    <row r="5" spans="1:20" s="269" customFormat="1" ht="20.100000000000001" customHeight="1">
      <c r="A5" s="1293" t="s">
        <v>126</v>
      </c>
      <c r="B5" s="1296" t="s">
        <v>127</v>
      </c>
      <c r="C5" s="1299" t="s">
        <v>189</v>
      </c>
      <c r="D5" s="1257" t="s">
        <v>115</v>
      </c>
      <c r="E5" s="1303" t="s">
        <v>120</v>
      </c>
      <c r="F5" s="1306" t="s">
        <v>121</v>
      </c>
      <c r="G5" s="1309" t="s">
        <v>129</v>
      </c>
      <c r="H5" s="348" t="s">
        <v>130</v>
      </c>
      <c r="I5" s="1312" t="s">
        <v>131</v>
      </c>
      <c r="J5" s="1274" t="s">
        <v>279</v>
      </c>
      <c r="K5" s="1274" t="s">
        <v>132</v>
      </c>
      <c r="L5" s="1276" t="s">
        <v>133</v>
      </c>
      <c r="M5" s="1279" t="s">
        <v>134</v>
      </c>
      <c r="N5" s="1280"/>
      <c r="P5" s="3"/>
      <c r="Q5" s="3"/>
      <c r="R5" s="3"/>
      <c r="S5" s="3"/>
      <c r="T5" s="3"/>
    </row>
    <row r="6" spans="1:20" s="269" customFormat="1" ht="20.100000000000001" customHeight="1">
      <c r="A6" s="1294"/>
      <c r="B6" s="1297"/>
      <c r="C6" s="1300"/>
      <c r="D6" s="1258"/>
      <c r="E6" s="1304"/>
      <c r="F6" s="1307"/>
      <c r="G6" s="1310"/>
      <c r="H6" s="349" t="s">
        <v>135</v>
      </c>
      <c r="I6" s="1313"/>
      <c r="J6" s="1275"/>
      <c r="K6" s="1275"/>
      <c r="L6" s="1277"/>
      <c r="M6" s="1281"/>
      <c r="N6" s="1282"/>
      <c r="P6" s="3"/>
      <c r="Q6" s="3"/>
      <c r="R6" s="3"/>
      <c r="S6" s="3"/>
      <c r="T6" s="3"/>
    </row>
    <row r="7" spans="1:20" s="269" customFormat="1" ht="20.100000000000001" customHeight="1">
      <c r="A7" s="1295"/>
      <c r="B7" s="1298"/>
      <c r="C7" s="1301"/>
      <c r="D7" s="1302"/>
      <c r="E7" s="1305"/>
      <c r="F7" s="1308"/>
      <c r="G7" s="1311"/>
      <c r="H7" s="350">
        <v>0.16500000000000001</v>
      </c>
      <c r="I7" s="1314"/>
      <c r="J7" s="351">
        <v>0.05</v>
      </c>
      <c r="K7" s="351">
        <f>H7</f>
        <v>0.16500000000000001</v>
      </c>
      <c r="L7" s="1278"/>
      <c r="M7" s="1283"/>
      <c r="N7" s="1284"/>
      <c r="P7" s="3"/>
      <c r="Q7" s="3"/>
      <c r="R7" s="3"/>
      <c r="S7" s="3"/>
      <c r="T7" s="3"/>
    </row>
    <row r="8" spans="1:20" s="3" customFormat="1" ht="20.100000000000001" customHeight="1">
      <c r="A8" s="352" t="s">
        <v>190</v>
      </c>
      <c r="B8" s="353" t="s">
        <v>295</v>
      </c>
      <c r="C8" s="353" t="s">
        <v>191</v>
      </c>
      <c r="D8" s="479" t="s">
        <v>209</v>
      </c>
      <c r="E8" s="355">
        <v>100</v>
      </c>
      <c r="F8" s="356">
        <v>30000</v>
      </c>
      <c r="G8" s="357">
        <f>IF(OR(E8=0,E8="")=TRUE,"",ROUND((E8*F8),0))</f>
        <v>3000000</v>
      </c>
      <c r="H8" s="356">
        <f>IF(OR(E8=0,E8="")=TRUE,"",ROUND((G8*$H$7),0))</f>
        <v>495000</v>
      </c>
      <c r="I8" s="358">
        <v>1</v>
      </c>
      <c r="J8" s="356">
        <f>IF(OR(I8=0,I8="")=TRUE,"",ROUND((G8*$J$7),0))</f>
        <v>150000</v>
      </c>
      <c r="K8" s="356">
        <f>IF(OR(I8=0,I8="")=TRUE,"",ROUND((J8*$K$7),0))</f>
        <v>24750</v>
      </c>
      <c r="L8" s="357">
        <f>IF(OR(I8=0,I8="")=TRUE,"",J8+K8)</f>
        <v>174750</v>
      </c>
      <c r="M8" s="1285" t="s">
        <v>294</v>
      </c>
      <c r="N8" s="1286"/>
    </row>
    <row r="9" spans="1:20" s="3" customFormat="1" ht="20.100000000000001" customHeight="1">
      <c r="A9" s="352">
        <v>2</v>
      </c>
      <c r="B9" s="359" t="s">
        <v>295</v>
      </c>
      <c r="C9" s="359" t="s">
        <v>192</v>
      </c>
      <c r="D9" s="479" t="s">
        <v>209</v>
      </c>
      <c r="E9" s="355">
        <v>50</v>
      </c>
      <c r="F9" s="356">
        <v>30000</v>
      </c>
      <c r="G9" s="357">
        <f t="shared" ref="G9:G24" si="0">IF(OR(E9=0,E9="")=TRUE,"",ROUND((E9*F9),0))</f>
        <v>1500000</v>
      </c>
      <c r="H9" s="356">
        <f t="shared" ref="H9:H24" si="1">IF(OR(E9=0,E9="")=TRUE,"",ROUND((G9*$H$7),0))</f>
        <v>247500</v>
      </c>
      <c r="I9" s="358">
        <v>1</v>
      </c>
      <c r="J9" s="356">
        <f t="shared" ref="J9:J15" si="2">IF(OR(I9=0,I9="")=TRUE,"",ROUND((G9*$J$7),0))</f>
        <v>75000</v>
      </c>
      <c r="K9" s="356">
        <f t="shared" ref="K9:K15" si="3">IF(OR(I9=0,I9="")=TRUE,"",ROUND((J9*$K$7),0))</f>
        <v>12375</v>
      </c>
      <c r="L9" s="357">
        <f t="shared" ref="L9:L15" si="4">IF(OR(I9=0,I9="")=TRUE,"",J9+K9)</f>
        <v>87375</v>
      </c>
      <c r="M9" s="1265" t="s">
        <v>210</v>
      </c>
      <c r="N9" s="1266"/>
    </row>
    <row r="10" spans="1:20" s="3" customFormat="1" ht="20.100000000000001" customHeight="1">
      <c r="A10" s="352">
        <v>3</v>
      </c>
      <c r="B10" s="359" t="s">
        <v>295</v>
      </c>
      <c r="C10" s="359" t="s">
        <v>194</v>
      </c>
      <c r="D10" s="479" t="s">
        <v>209</v>
      </c>
      <c r="E10" s="355">
        <v>50</v>
      </c>
      <c r="F10" s="356">
        <v>30000</v>
      </c>
      <c r="G10" s="357">
        <f t="shared" si="0"/>
        <v>1500000</v>
      </c>
      <c r="H10" s="356">
        <f t="shared" si="1"/>
        <v>247500</v>
      </c>
      <c r="I10" s="358">
        <v>1</v>
      </c>
      <c r="J10" s="356">
        <f t="shared" si="2"/>
        <v>75000</v>
      </c>
      <c r="K10" s="356">
        <f t="shared" si="3"/>
        <v>12375</v>
      </c>
      <c r="L10" s="357">
        <f t="shared" si="4"/>
        <v>87375</v>
      </c>
      <c r="M10" s="1265" t="s">
        <v>210</v>
      </c>
      <c r="N10" s="1266"/>
    </row>
    <row r="11" spans="1:20" s="3" customFormat="1" ht="20.100000000000001" customHeight="1">
      <c r="A11" s="352">
        <v>3</v>
      </c>
      <c r="B11" s="359" t="s">
        <v>295</v>
      </c>
      <c r="C11" s="359" t="s">
        <v>196</v>
      </c>
      <c r="D11" s="479" t="s">
        <v>209</v>
      </c>
      <c r="E11" s="355">
        <v>50</v>
      </c>
      <c r="F11" s="356">
        <v>30000</v>
      </c>
      <c r="G11" s="357">
        <f t="shared" si="0"/>
        <v>1500000</v>
      </c>
      <c r="H11" s="356">
        <f t="shared" si="1"/>
        <v>247500</v>
      </c>
      <c r="I11" s="361">
        <v>0</v>
      </c>
      <c r="J11" s="356" t="str">
        <f t="shared" si="2"/>
        <v/>
      </c>
      <c r="K11" s="356" t="str">
        <f t="shared" si="3"/>
        <v/>
      </c>
      <c r="L11" s="357" t="str">
        <f t="shared" si="4"/>
        <v/>
      </c>
      <c r="M11" s="1287" t="s">
        <v>197</v>
      </c>
      <c r="N11" s="1288"/>
    </row>
    <row r="12" spans="1:20" s="3" customFormat="1" ht="20.100000000000001" customHeight="1">
      <c r="A12" s="352">
        <v>2</v>
      </c>
      <c r="B12" s="359" t="s">
        <v>295</v>
      </c>
      <c r="C12" s="359" t="s">
        <v>198</v>
      </c>
      <c r="D12" s="479" t="s">
        <v>209</v>
      </c>
      <c r="E12" s="355">
        <v>150</v>
      </c>
      <c r="F12" s="356">
        <v>30000</v>
      </c>
      <c r="G12" s="357">
        <f t="shared" si="0"/>
        <v>4500000</v>
      </c>
      <c r="H12" s="356">
        <f t="shared" si="1"/>
        <v>742500</v>
      </c>
      <c r="I12" s="358">
        <v>1</v>
      </c>
      <c r="J12" s="356">
        <f t="shared" si="2"/>
        <v>225000</v>
      </c>
      <c r="K12" s="356">
        <f t="shared" si="3"/>
        <v>37125</v>
      </c>
      <c r="L12" s="357">
        <f t="shared" si="4"/>
        <v>262125</v>
      </c>
      <c r="M12" s="1265" t="s">
        <v>293</v>
      </c>
      <c r="N12" s="1266"/>
    </row>
    <row r="13" spans="1:20" s="3" customFormat="1" ht="20.100000000000001" customHeight="1">
      <c r="A13" s="352">
        <v>2</v>
      </c>
      <c r="B13" s="359" t="s">
        <v>295</v>
      </c>
      <c r="C13" s="359" t="s">
        <v>199</v>
      </c>
      <c r="D13" s="479" t="s">
        <v>209</v>
      </c>
      <c r="E13" s="355">
        <v>200</v>
      </c>
      <c r="F13" s="356">
        <v>30000</v>
      </c>
      <c r="G13" s="357">
        <f t="shared" si="0"/>
        <v>6000000</v>
      </c>
      <c r="H13" s="356">
        <f t="shared" si="1"/>
        <v>990000</v>
      </c>
      <c r="I13" s="358">
        <v>1</v>
      </c>
      <c r="J13" s="356">
        <f t="shared" si="2"/>
        <v>300000</v>
      </c>
      <c r="K13" s="356">
        <f t="shared" si="3"/>
        <v>49500</v>
      </c>
      <c r="L13" s="357">
        <f t="shared" si="4"/>
        <v>349500</v>
      </c>
      <c r="M13" s="1265" t="s">
        <v>210</v>
      </c>
      <c r="N13" s="1266"/>
    </row>
    <row r="14" spans="1:20" s="3" customFormat="1" ht="20.100000000000001" customHeight="1">
      <c r="A14" s="352">
        <v>3</v>
      </c>
      <c r="B14" s="359" t="s">
        <v>295</v>
      </c>
      <c r="C14" s="359" t="s">
        <v>200</v>
      </c>
      <c r="D14" s="479" t="s">
        <v>209</v>
      </c>
      <c r="E14" s="355">
        <v>80</v>
      </c>
      <c r="F14" s="356">
        <v>25000</v>
      </c>
      <c r="G14" s="357">
        <f t="shared" si="0"/>
        <v>2000000</v>
      </c>
      <c r="H14" s="356">
        <f t="shared" si="1"/>
        <v>330000</v>
      </c>
      <c r="I14" s="361">
        <v>0</v>
      </c>
      <c r="J14" s="356" t="str">
        <f t="shared" si="2"/>
        <v/>
      </c>
      <c r="K14" s="356" t="str">
        <f t="shared" si="3"/>
        <v/>
      </c>
      <c r="L14" s="357" t="str">
        <f t="shared" si="4"/>
        <v/>
      </c>
      <c r="M14" s="1289" t="s">
        <v>201</v>
      </c>
      <c r="N14" s="1290"/>
    </row>
    <row r="15" spans="1:20" s="3" customFormat="1" ht="20.100000000000001" customHeight="1">
      <c r="A15" s="352"/>
      <c r="B15" s="359"/>
      <c r="C15" s="359"/>
      <c r="D15" s="362"/>
      <c r="E15" s="363"/>
      <c r="F15" s="356"/>
      <c r="G15" s="357" t="str">
        <f t="shared" si="0"/>
        <v/>
      </c>
      <c r="H15" s="356" t="str">
        <f t="shared" si="1"/>
        <v/>
      </c>
      <c r="I15" s="357"/>
      <c r="J15" s="356" t="str">
        <f t="shared" si="2"/>
        <v/>
      </c>
      <c r="K15" s="356" t="str">
        <f t="shared" si="3"/>
        <v/>
      </c>
      <c r="L15" s="357" t="str">
        <f t="shared" si="4"/>
        <v/>
      </c>
      <c r="M15" s="1265"/>
      <c r="N15" s="1266"/>
    </row>
    <row r="16" spans="1:20" s="3" customFormat="1" ht="20.100000000000001" customHeight="1">
      <c r="A16" s="352"/>
      <c r="B16" s="359"/>
      <c r="C16" s="359"/>
      <c r="D16" s="362"/>
      <c r="E16" s="363"/>
      <c r="F16" s="356"/>
      <c r="G16" s="357" t="str">
        <f t="shared" si="0"/>
        <v/>
      </c>
      <c r="H16" s="356" t="str">
        <f t="shared" si="1"/>
        <v/>
      </c>
      <c r="I16" s="357"/>
      <c r="J16" s="356" t="str">
        <f>IF(OR(I16=0,I16="")=TRUE,"",ROUND((G16*$J$7),0))</f>
        <v/>
      </c>
      <c r="K16" s="356" t="str">
        <f>IF(OR(I16=0,I16="")=TRUE,"",ROUND((J16*$K$7),0))</f>
        <v/>
      </c>
      <c r="L16" s="357" t="str">
        <f>IF(OR(I16=0,I16="")=TRUE,"",J16+K16)</f>
        <v/>
      </c>
      <c r="M16" s="1265"/>
      <c r="N16" s="1266"/>
    </row>
    <row r="17" spans="1:20" s="3" customFormat="1" ht="20.100000000000001" customHeight="1">
      <c r="A17" s="352"/>
      <c r="B17" s="359"/>
      <c r="C17" s="359"/>
      <c r="D17" s="362"/>
      <c r="E17" s="363"/>
      <c r="F17" s="356"/>
      <c r="G17" s="357" t="str">
        <f t="shared" si="0"/>
        <v/>
      </c>
      <c r="H17" s="356" t="str">
        <f t="shared" si="1"/>
        <v/>
      </c>
      <c r="I17" s="357"/>
      <c r="J17" s="356" t="str">
        <f t="shared" ref="J17:J24" si="5">IF(OR(I17=0,I17="")=TRUE,"",ROUND((G17*$J$7),0))</f>
        <v/>
      </c>
      <c r="K17" s="356" t="str">
        <f t="shared" ref="K17:K24" si="6">IF(OR(I17=0,I17="")=TRUE,"",ROUND((J17*$K$7),0))</f>
        <v/>
      </c>
      <c r="L17" s="357" t="str">
        <f t="shared" ref="L17:L24" si="7">IF(OR(I17=0,I17="")=TRUE,"",J17+K17)</f>
        <v/>
      </c>
      <c r="M17" s="1265"/>
      <c r="N17" s="1266"/>
    </row>
    <row r="18" spans="1:20" s="3" customFormat="1" ht="20.100000000000001" customHeight="1">
      <c r="A18" s="352"/>
      <c r="B18" s="359"/>
      <c r="C18" s="359"/>
      <c r="D18" s="362"/>
      <c r="E18" s="363"/>
      <c r="F18" s="356"/>
      <c r="G18" s="357" t="str">
        <f t="shared" si="0"/>
        <v/>
      </c>
      <c r="H18" s="356" t="str">
        <f t="shared" si="1"/>
        <v/>
      </c>
      <c r="I18" s="357"/>
      <c r="J18" s="356" t="str">
        <f t="shared" si="5"/>
        <v/>
      </c>
      <c r="K18" s="356" t="str">
        <f t="shared" si="6"/>
        <v/>
      </c>
      <c r="L18" s="357" t="str">
        <f t="shared" si="7"/>
        <v/>
      </c>
      <c r="M18" s="1265"/>
      <c r="N18" s="1266"/>
    </row>
    <row r="19" spans="1:20" s="3" customFormat="1" ht="20.100000000000001" customHeight="1">
      <c r="A19" s="352"/>
      <c r="B19" s="359"/>
      <c r="C19" s="359"/>
      <c r="D19" s="362"/>
      <c r="E19" s="363"/>
      <c r="F19" s="356"/>
      <c r="G19" s="357" t="str">
        <f t="shared" si="0"/>
        <v/>
      </c>
      <c r="H19" s="356" t="str">
        <f t="shared" si="1"/>
        <v/>
      </c>
      <c r="I19" s="357"/>
      <c r="J19" s="356" t="str">
        <f t="shared" si="5"/>
        <v/>
      </c>
      <c r="K19" s="356" t="str">
        <f t="shared" si="6"/>
        <v/>
      </c>
      <c r="L19" s="357" t="str">
        <f t="shared" si="7"/>
        <v/>
      </c>
      <c r="M19" s="1265"/>
      <c r="N19" s="1266"/>
    </row>
    <row r="20" spans="1:20" s="3" customFormat="1" ht="20.100000000000001" customHeight="1">
      <c r="A20" s="352"/>
      <c r="B20" s="359"/>
      <c r="C20" s="359"/>
      <c r="D20" s="362"/>
      <c r="E20" s="363"/>
      <c r="F20" s="356"/>
      <c r="G20" s="357" t="str">
        <f t="shared" si="0"/>
        <v/>
      </c>
      <c r="H20" s="356" t="str">
        <f t="shared" si="1"/>
        <v/>
      </c>
      <c r="I20" s="357"/>
      <c r="J20" s="356" t="str">
        <f t="shared" si="5"/>
        <v/>
      </c>
      <c r="K20" s="356" t="str">
        <f t="shared" si="6"/>
        <v/>
      </c>
      <c r="L20" s="357" t="str">
        <f t="shared" si="7"/>
        <v/>
      </c>
      <c r="M20" s="1265"/>
      <c r="N20" s="1266"/>
    </row>
    <row r="21" spans="1:20" s="3" customFormat="1" ht="20.100000000000001" customHeight="1">
      <c r="A21" s="352"/>
      <c r="B21" s="359"/>
      <c r="C21" s="359"/>
      <c r="D21" s="362"/>
      <c r="E21" s="363"/>
      <c r="F21" s="356"/>
      <c r="G21" s="357" t="str">
        <f t="shared" si="0"/>
        <v/>
      </c>
      <c r="H21" s="356" t="str">
        <f t="shared" si="1"/>
        <v/>
      </c>
      <c r="I21" s="357"/>
      <c r="J21" s="356" t="str">
        <f t="shared" si="5"/>
        <v/>
      </c>
      <c r="K21" s="356" t="str">
        <f t="shared" si="6"/>
        <v/>
      </c>
      <c r="L21" s="357" t="str">
        <f t="shared" si="7"/>
        <v/>
      </c>
      <c r="M21" s="1265"/>
      <c r="N21" s="1266"/>
    </row>
    <row r="22" spans="1:20" s="3" customFormat="1" ht="20.100000000000001" customHeight="1">
      <c r="A22" s="352"/>
      <c r="B22" s="359"/>
      <c r="C22" s="359"/>
      <c r="D22" s="362"/>
      <c r="E22" s="363"/>
      <c r="F22" s="356"/>
      <c r="G22" s="357" t="str">
        <f t="shared" si="0"/>
        <v/>
      </c>
      <c r="H22" s="356" t="str">
        <f t="shared" si="1"/>
        <v/>
      </c>
      <c r="I22" s="357"/>
      <c r="J22" s="356" t="str">
        <f t="shared" si="5"/>
        <v/>
      </c>
      <c r="K22" s="356" t="str">
        <f t="shared" si="6"/>
        <v/>
      </c>
      <c r="L22" s="357" t="str">
        <f t="shared" si="7"/>
        <v/>
      </c>
      <c r="M22" s="1265"/>
      <c r="N22" s="1266"/>
    </row>
    <row r="23" spans="1:20" s="3" customFormat="1" ht="20.100000000000001" customHeight="1">
      <c r="A23" s="352"/>
      <c r="B23" s="359"/>
      <c r="C23" s="359"/>
      <c r="D23" s="362"/>
      <c r="E23" s="363"/>
      <c r="F23" s="356"/>
      <c r="G23" s="357" t="str">
        <f t="shared" si="0"/>
        <v/>
      </c>
      <c r="H23" s="356" t="str">
        <f t="shared" si="1"/>
        <v/>
      </c>
      <c r="I23" s="357"/>
      <c r="J23" s="356" t="str">
        <f t="shared" si="5"/>
        <v/>
      </c>
      <c r="K23" s="356" t="str">
        <f t="shared" si="6"/>
        <v/>
      </c>
      <c r="L23" s="357" t="str">
        <f t="shared" si="7"/>
        <v/>
      </c>
      <c r="M23" s="1265"/>
      <c r="N23" s="1266"/>
    </row>
    <row r="24" spans="1:20" s="3" customFormat="1" ht="20.100000000000001" customHeight="1">
      <c r="A24" s="364"/>
      <c r="B24" s="365"/>
      <c r="C24" s="365"/>
      <c r="D24" s="366"/>
      <c r="E24" s="367"/>
      <c r="F24" s="368"/>
      <c r="G24" s="369" t="str">
        <f t="shared" si="0"/>
        <v/>
      </c>
      <c r="H24" s="368" t="str">
        <f t="shared" si="1"/>
        <v/>
      </c>
      <c r="I24" s="369"/>
      <c r="J24" s="368" t="str">
        <f t="shared" si="5"/>
        <v/>
      </c>
      <c r="K24" s="368" t="str">
        <f t="shared" si="6"/>
        <v/>
      </c>
      <c r="L24" s="369" t="str">
        <f t="shared" si="7"/>
        <v/>
      </c>
      <c r="M24" s="1267"/>
      <c r="N24" s="1268"/>
      <c r="P24" s="1"/>
      <c r="Q24" s="1"/>
      <c r="R24" s="1"/>
      <c r="S24" s="1"/>
      <c r="T24" s="1"/>
    </row>
    <row r="25" spans="1:20" s="3" customFormat="1" ht="24.95" customHeight="1">
      <c r="A25" s="370"/>
      <c r="B25" s="371"/>
      <c r="C25" s="372"/>
      <c r="D25" s="373"/>
      <c r="E25" s="374"/>
      <c r="F25" s="375"/>
      <c r="G25" s="376">
        <f>SUM(G8:G24)</f>
        <v>20000000</v>
      </c>
      <c r="H25" s="377">
        <f>SUM(H8:H24)</f>
        <v>3300000</v>
      </c>
      <c r="I25" s="378"/>
      <c r="J25" s="379"/>
      <c r="K25" s="380"/>
      <c r="L25" s="381">
        <f>SUM(L8:L24)</f>
        <v>961125</v>
      </c>
      <c r="M25" s="1269"/>
      <c r="N25" s="1270"/>
      <c r="P25" s="1"/>
      <c r="Q25" s="1"/>
      <c r="R25" s="1"/>
      <c r="S25" s="1"/>
      <c r="T25" s="1"/>
    </row>
    <row r="26" spans="1:20" ht="20.100000000000001" customHeight="1">
      <c r="A26" s="268"/>
      <c r="B26" s="268"/>
      <c r="C26" s="268"/>
      <c r="D26" s="336"/>
      <c r="E26" s="267"/>
      <c r="F26" s="265"/>
      <c r="G26" s="266"/>
      <c r="H26" s="266"/>
      <c r="I26" s="266"/>
      <c r="J26" s="265"/>
      <c r="K26" s="267"/>
      <c r="L26" s="265"/>
      <c r="M26" s="267"/>
      <c r="N26" s="265"/>
    </row>
    <row r="27" spans="1:20" ht="24.95" customHeight="1">
      <c r="A27" s="1271" t="s">
        <v>202</v>
      </c>
      <c r="B27" s="1332"/>
      <c r="C27" s="1332"/>
      <c r="D27" s="1332"/>
      <c r="E27" s="1332"/>
      <c r="F27" s="1332"/>
      <c r="G27" s="1332"/>
      <c r="H27" s="1332"/>
      <c r="I27" s="1332"/>
      <c r="J27" s="1332"/>
      <c r="K27" s="1332"/>
      <c r="L27" s="1332"/>
      <c r="M27" s="1332"/>
      <c r="N27" s="1333"/>
      <c r="O27" s="146"/>
      <c r="P27" s="147"/>
    </row>
    <row r="28" spans="1:20" ht="24.95" customHeight="1">
      <c r="A28" s="1262" t="s">
        <v>211</v>
      </c>
      <c r="B28" s="1263"/>
      <c r="C28" s="1263"/>
      <c r="D28" s="1263"/>
      <c r="E28" s="1263"/>
      <c r="F28" s="1263"/>
      <c r="G28" s="1263"/>
      <c r="H28" s="1263"/>
      <c r="I28" s="1263"/>
      <c r="J28" s="1263"/>
      <c r="K28" s="1263"/>
      <c r="L28" s="1263"/>
      <c r="M28" s="1263"/>
      <c r="N28" s="1264"/>
      <c r="O28" s="146"/>
      <c r="P28" s="147"/>
    </row>
  </sheetData>
  <mergeCells count="35">
    <mergeCell ref="M8:N8"/>
    <mergeCell ref="F1:I1"/>
    <mergeCell ref="P1:P2"/>
    <mergeCell ref="B3:F3"/>
    <mergeCell ref="A5:A7"/>
    <mergeCell ref="B5:B7"/>
    <mergeCell ref="C5:C7"/>
    <mergeCell ref="D5:D7"/>
    <mergeCell ref="E5:E7"/>
    <mergeCell ref="F5:F7"/>
    <mergeCell ref="G5:G7"/>
    <mergeCell ref="I5:I7"/>
    <mergeCell ref="J5:J6"/>
    <mergeCell ref="K5:K6"/>
    <mergeCell ref="L5:L7"/>
    <mergeCell ref="M5:N7"/>
    <mergeCell ref="M20:N20"/>
    <mergeCell ref="M9:N9"/>
    <mergeCell ref="M10:N10"/>
    <mergeCell ref="M11:N11"/>
    <mergeCell ref="M12:N12"/>
    <mergeCell ref="M13:N13"/>
    <mergeCell ref="M14:N14"/>
    <mergeCell ref="M15:N15"/>
    <mergeCell ref="M16:N16"/>
    <mergeCell ref="M17:N17"/>
    <mergeCell ref="M18:N18"/>
    <mergeCell ref="M19:N19"/>
    <mergeCell ref="A28:N28"/>
    <mergeCell ref="M21:N21"/>
    <mergeCell ref="M22:N22"/>
    <mergeCell ref="M23:N23"/>
    <mergeCell ref="M24:N24"/>
    <mergeCell ref="M25:N25"/>
    <mergeCell ref="A27:N27"/>
  </mergeCells>
  <phoneticPr fontId="4"/>
  <dataValidations count="1">
    <dataValidation type="list" allowBlank="1" showInputMessage="1" showErrorMessage="1" sqref="D29:D65533 D26">
      <formula1>#REF!</formula1>
    </dataValidation>
  </dataValidations>
  <printOptions horizontalCentered="1" verticalCentered="1"/>
  <pageMargins left="0.39370078740157483" right="0.39370078740157483" top="0.59055118110236227" bottom="0.19685039370078741" header="0.39370078740157483" footer="0.19685039370078741"/>
  <pageSetup paperSize="9" scale="98" orientation="landscape" r:id="rId1"/>
  <headerFooter alignWithMargins="0">
    <oddHeader>&amp;R&amp;U№　　　　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86"/>
  <sheetViews>
    <sheetView showGridLines="0" view="pageBreakPreview" zoomScale="85" zoomScaleNormal="100" zoomScaleSheetLayoutView="85" workbookViewId="0">
      <selection activeCell="J32" sqref="J32:AK32"/>
    </sheetView>
  </sheetViews>
  <sheetFormatPr defaultColWidth="4.125" defaultRowHeight="15" customHeight="1"/>
  <cols>
    <col min="1" max="2" width="1.625" style="1" customWidth="1"/>
    <col min="3" max="4" width="2.625" style="1" customWidth="1"/>
    <col min="5" max="5" width="2.375" style="1" customWidth="1"/>
    <col min="6" max="9" width="2.625" style="1" customWidth="1"/>
    <col min="10" max="12" width="2.75" style="1" customWidth="1"/>
    <col min="13" max="13" width="2.375" style="1" customWidth="1"/>
    <col min="14" max="20" width="2.625" style="1" customWidth="1"/>
    <col min="21" max="59" width="2.375" style="1" customWidth="1"/>
    <col min="60" max="60" width="2.125" style="1" customWidth="1"/>
    <col min="61" max="62" width="2.125" style="1" hidden="1" customWidth="1"/>
    <col min="63" max="64" width="4.125" style="1" hidden="1" customWidth="1"/>
    <col min="65" max="67" width="35.375" style="1" hidden="1" customWidth="1"/>
    <col min="68" max="71" width="14.125" style="1" hidden="1" customWidth="1"/>
    <col min="72" max="74" width="4.125" style="1" hidden="1" customWidth="1"/>
    <col min="75" max="76" width="4.125" style="1" customWidth="1"/>
    <col min="77" max="16384" width="4.125" style="1"/>
  </cols>
  <sheetData>
    <row r="1" spans="3:74" ht="18">
      <c r="C1" s="783" t="s">
        <v>0</v>
      </c>
      <c r="D1" s="784"/>
      <c r="E1" s="784"/>
      <c r="F1" s="784"/>
      <c r="G1" s="784"/>
      <c r="H1" s="784"/>
      <c r="I1" s="784"/>
      <c r="J1" s="784"/>
      <c r="K1" s="784"/>
      <c r="L1" s="784"/>
      <c r="M1" s="784"/>
      <c r="N1" s="784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</row>
    <row r="2" spans="3:74" ht="21.75" thickBot="1">
      <c r="V2" s="785" t="s">
        <v>1</v>
      </c>
      <c r="W2" s="785"/>
      <c r="X2" s="785"/>
      <c r="Y2" s="785"/>
      <c r="Z2" s="785"/>
      <c r="AA2" s="785"/>
      <c r="AB2" s="785"/>
      <c r="AC2" s="785"/>
      <c r="AD2" s="785"/>
      <c r="AE2" s="785"/>
      <c r="AF2" s="785"/>
      <c r="AG2" s="785"/>
      <c r="AH2" s="785"/>
      <c r="AI2" s="785"/>
      <c r="AJ2" s="785"/>
      <c r="AK2" s="785"/>
      <c r="AL2" s="785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</row>
    <row r="3" spans="3:74" ht="14.25">
      <c r="P3" s="3"/>
      <c r="AV3" s="786" t="s">
        <v>2</v>
      </c>
      <c r="AW3" s="786"/>
      <c r="AX3" s="786"/>
      <c r="AY3" s="796">
        <v>1200100</v>
      </c>
      <c r="AZ3" s="796"/>
      <c r="BA3" s="796"/>
      <c r="BB3" s="796"/>
      <c r="BC3" s="796"/>
      <c r="BD3" s="796"/>
      <c r="BE3" s="796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</row>
    <row r="4" spans="3:74" ht="6.95" customHeight="1"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</row>
    <row r="5" spans="3:74" ht="6.95" customHeight="1"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</row>
    <row r="6" spans="3:74" ht="14.45" customHeight="1">
      <c r="D6" s="797" t="s">
        <v>215</v>
      </c>
      <c r="E6" s="797"/>
      <c r="F6" s="797"/>
      <c r="G6" s="797"/>
      <c r="H6" s="797"/>
      <c r="I6" s="797"/>
      <c r="J6" s="797"/>
      <c r="K6" s="797"/>
      <c r="L6" s="797"/>
      <c r="M6" s="797"/>
      <c r="N6" s="797"/>
      <c r="O6" s="797"/>
      <c r="P6" s="797"/>
      <c r="Q6" s="798" t="s">
        <v>213</v>
      </c>
      <c r="R6" s="798"/>
      <c r="S6" s="798"/>
      <c r="T6" s="798"/>
      <c r="U6" s="798"/>
      <c r="X6" s="799">
        <v>44166</v>
      </c>
      <c r="Y6" s="799"/>
      <c r="Z6" s="799"/>
      <c r="AA6" s="799"/>
      <c r="AB6" s="799"/>
      <c r="AC6" s="799"/>
      <c r="AD6" s="799"/>
      <c r="AE6" s="799"/>
      <c r="AF6" s="799"/>
      <c r="AG6" s="799"/>
      <c r="AH6" s="799"/>
      <c r="AT6" s="800" t="s">
        <v>3</v>
      </c>
      <c r="AU6" s="800"/>
      <c r="AV6" s="800"/>
      <c r="AW6" s="801"/>
      <c r="AX6" s="802" t="s">
        <v>212</v>
      </c>
      <c r="AY6" s="804" t="s">
        <v>221</v>
      </c>
      <c r="AZ6" s="804"/>
      <c r="BA6" s="804"/>
      <c r="BB6" s="804"/>
      <c r="BC6" s="804"/>
      <c r="BD6" s="805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</row>
    <row r="7" spans="3:74" ht="9" customHeight="1">
      <c r="D7" s="797"/>
      <c r="E7" s="797"/>
      <c r="F7" s="797"/>
      <c r="G7" s="797"/>
      <c r="H7" s="797"/>
      <c r="I7" s="797"/>
      <c r="J7" s="797"/>
      <c r="K7" s="797"/>
      <c r="L7" s="797"/>
      <c r="M7" s="797"/>
      <c r="N7" s="797"/>
      <c r="O7" s="797"/>
      <c r="P7" s="797"/>
      <c r="Q7" s="798"/>
      <c r="R7" s="798"/>
      <c r="S7" s="798"/>
      <c r="T7" s="798"/>
      <c r="U7" s="798"/>
      <c r="AT7" s="800"/>
      <c r="AU7" s="800"/>
      <c r="AV7" s="800"/>
      <c r="AW7" s="801"/>
      <c r="AX7" s="803"/>
      <c r="AY7" s="806"/>
      <c r="AZ7" s="806"/>
      <c r="BA7" s="806"/>
      <c r="BB7" s="806"/>
      <c r="BC7" s="806"/>
      <c r="BD7" s="807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</row>
    <row r="8" spans="3:74" ht="6.95" customHeight="1">
      <c r="D8" s="792"/>
      <c r="E8" s="792"/>
      <c r="F8" s="792"/>
      <c r="G8" s="792"/>
      <c r="H8" s="792"/>
      <c r="I8" s="792"/>
      <c r="J8" s="792"/>
      <c r="K8" s="792"/>
      <c r="L8" s="792"/>
      <c r="M8" s="792"/>
      <c r="N8" s="792"/>
      <c r="O8" s="792"/>
      <c r="P8" s="792"/>
      <c r="Q8" s="794"/>
      <c r="R8" s="794"/>
      <c r="S8" s="794"/>
      <c r="T8" s="794"/>
      <c r="U8" s="794"/>
      <c r="AX8" s="4"/>
      <c r="AY8" s="4"/>
      <c r="AZ8" s="4"/>
      <c r="BA8" s="4"/>
      <c r="BB8" s="4"/>
      <c r="BC8" s="4"/>
      <c r="BD8" s="4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</row>
    <row r="9" spans="3:74" ht="15" customHeight="1">
      <c r="D9" s="791" t="s">
        <v>217</v>
      </c>
      <c r="E9" s="791"/>
      <c r="F9" s="791"/>
      <c r="G9" s="791"/>
      <c r="H9" s="791"/>
      <c r="I9" s="791"/>
      <c r="J9" s="791"/>
      <c r="K9" s="791"/>
      <c r="L9" s="791"/>
      <c r="M9" s="791"/>
      <c r="N9" s="791"/>
      <c r="O9" s="791"/>
      <c r="P9" s="791"/>
      <c r="Q9" s="793" t="s">
        <v>214</v>
      </c>
      <c r="R9" s="793"/>
      <c r="S9" s="793"/>
      <c r="T9" s="793"/>
      <c r="U9" s="793"/>
      <c r="AM9" s="795" t="s">
        <v>4</v>
      </c>
      <c r="AN9" s="795"/>
      <c r="AO9" s="795"/>
      <c r="AP9" s="795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</row>
    <row r="10" spans="3:74" ht="15" customHeight="1">
      <c r="D10" s="792"/>
      <c r="E10" s="792"/>
      <c r="F10" s="792"/>
      <c r="G10" s="792"/>
      <c r="H10" s="792"/>
      <c r="I10" s="792"/>
      <c r="J10" s="792"/>
      <c r="K10" s="792"/>
      <c r="L10" s="792"/>
      <c r="M10" s="792"/>
      <c r="N10" s="792"/>
      <c r="O10" s="792"/>
      <c r="P10" s="792"/>
      <c r="Q10" s="794"/>
      <c r="R10" s="794"/>
      <c r="S10" s="794"/>
      <c r="T10" s="794"/>
      <c r="U10" s="794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</row>
    <row r="11" spans="3:74" ht="7.5" customHeight="1" thickBot="1"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</row>
    <row r="12" spans="3:74" ht="30" customHeight="1">
      <c r="C12" s="777" t="s">
        <v>222</v>
      </c>
      <c r="D12" s="778"/>
      <c r="E12" s="778"/>
      <c r="F12" s="778"/>
      <c r="G12" s="778"/>
      <c r="H12" s="778"/>
      <c r="I12" s="778"/>
      <c r="J12" s="779" t="str">
        <f>J13</f>
        <v/>
      </c>
      <c r="K12" s="780"/>
      <c r="L12" s="781">
        <f>SUM(L13:U15)</f>
        <v>11000000</v>
      </c>
      <c r="M12" s="781"/>
      <c r="N12" s="781"/>
      <c r="O12" s="781"/>
      <c r="P12" s="781"/>
      <c r="Q12" s="781"/>
      <c r="R12" s="781"/>
      <c r="S12" s="781"/>
      <c r="T12" s="781"/>
      <c r="U12" s="781"/>
      <c r="V12" s="781"/>
      <c r="W12" s="781"/>
      <c r="X12" s="782"/>
      <c r="BC12" s="755"/>
      <c r="BD12" s="755"/>
      <c r="BE12" s="755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</row>
    <row r="13" spans="3:74" ht="30" customHeight="1">
      <c r="C13" s="756" t="s">
        <v>223</v>
      </c>
      <c r="D13" s="662"/>
      <c r="E13" s="662"/>
      <c r="F13" s="662"/>
      <c r="G13" s="662"/>
      <c r="H13" s="662"/>
      <c r="I13" s="662"/>
      <c r="J13" s="757" t="str">
        <f>IF(見積内訳書!N167="","",IF(見積内訳書!N167&lt;0,"（減額）","（増額）"))</f>
        <v/>
      </c>
      <c r="K13" s="758"/>
      <c r="L13" s="759">
        <v>10000000</v>
      </c>
      <c r="M13" s="760"/>
      <c r="N13" s="760"/>
      <c r="O13" s="760"/>
      <c r="P13" s="760"/>
      <c r="Q13" s="760"/>
      <c r="R13" s="760"/>
      <c r="S13" s="760"/>
      <c r="T13" s="760"/>
      <c r="U13" s="760"/>
      <c r="V13" s="760"/>
      <c r="W13" s="760"/>
      <c r="X13" s="761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755"/>
      <c r="BD13" s="755"/>
      <c r="BE13" s="755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</row>
    <row r="14" spans="3:74" ht="15" customHeight="1">
      <c r="C14" s="762" t="s">
        <v>224</v>
      </c>
      <c r="D14" s="686"/>
      <c r="E14" s="686"/>
      <c r="F14" s="686"/>
      <c r="G14" s="686"/>
      <c r="H14" s="686"/>
      <c r="I14" s="763"/>
      <c r="J14" s="764" t="str">
        <f>J13</f>
        <v/>
      </c>
      <c r="K14" s="765"/>
      <c r="L14" s="768">
        <f>ROUND(L13*F15/100,0)</f>
        <v>1000000</v>
      </c>
      <c r="M14" s="768"/>
      <c r="N14" s="768"/>
      <c r="O14" s="768"/>
      <c r="P14" s="768"/>
      <c r="Q14" s="768"/>
      <c r="R14" s="768"/>
      <c r="S14" s="768"/>
      <c r="T14" s="768"/>
      <c r="U14" s="768"/>
      <c r="V14" s="768"/>
      <c r="W14" s="768"/>
      <c r="X14" s="769"/>
      <c r="AI14" s="6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3:74" ht="15" customHeight="1" thickBot="1">
      <c r="C15" s="772" t="s">
        <v>9</v>
      </c>
      <c r="D15" s="773"/>
      <c r="E15" s="773"/>
      <c r="F15" s="774">
        <v>10</v>
      </c>
      <c r="G15" s="774"/>
      <c r="H15" s="775" t="s">
        <v>10</v>
      </c>
      <c r="I15" s="776"/>
      <c r="J15" s="766"/>
      <c r="K15" s="767"/>
      <c r="L15" s="770"/>
      <c r="M15" s="770"/>
      <c r="N15" s="770"/>
      <c r="O15" s="770"/>
      <c r="P15" s="770"/>
      <c r="Q15" s="770"/>
      <c r="R15" s="770"/>
      <c r="S15" s="770"/>
      <c r="T15" s="770"/>
      <c r="U15" s="770"/>
      <c r="V15" s="770"/>
      <c r="W15" s="770"/>
      <c r="X15" s="771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3:74" ht="30" customHeight="1">
      <c r="C16" s="787" t="s">
        <v>225</v>
      </c>
      <c r="D16" s="787"/>
      <c r="E16" s="787"/>
      <c r="F16" s="787"/>
      <c r="G16" s="787"/>
      <c r="H16" s="787"/>
      <c r="I16" s="787"/>
      <c r="J16" s="788" t="s">
        <v>218</v>
      </c>
      <c r="K16" s="789"/>
      <c r="L16" s="789"/>
      <c r="M16" s="789"/>
      <c r="N16" s="789"/>
      <c r="O16" s="789"/>
      <c r="P16" s="789"/>
      <c r="Q16" s="789"/>
      <c r="R16" s="789"/>
      <c r="S16" s="789"/>
      <c r="T16" s="789"/>
      <c r="U16" s="789"/>
      <c r="V16" s="789"/>
      <c r="W16" s="789"/>
      <c r="X16" s="789"/>
      <c r="Y16" s="789"/>
      <c r="Z16" s="789"/>
      <c r="AA16" s="789"/>
      <c r="AB16" s="789"/>
      <c r="AC16" s="789"/>
      <c r="AD16" s="789"/>
      <c r="AE16" s="789"/>
      <c r="AF16" s="789"/>
      <c r="AG16" s="789"/>
      <c r="AH16" s="789"/>
      <c r="AI16" s="789"/>
      <c r="AJ16" s="789"/>
      <c r="AK16" s="790"/>
      <c r="AL16" s="8"/>
      <c r="AM16" s="8"/>
      <c r="AN16" s="8"/>
      <c r="AO16" s="8"/>
      <c r="AP16" s="8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</row>
    <row r="17" spans="1:256" ht="30" customHeight="1">
      <c r="C17" s="662" t="s">
        <v>226</v>
      </c>
      <c r="D17" s="662"/>
      <c r="E17" s="662"/>
      <c r="F17" s="662"/>
      <c r="G17" s="662"/>
      <c r="H17" s="662"/>
      <c r="I17" s="662"/>
      <c r="J17" s="749" t="s">
        <v>219</v>
      </c>
      <c r="K17" s="750"/>
      <c r="L17" s="750"/>
      <c r="M17" s="750"/>
      <c r="N17" s="750"/>
      <c r="O17" s="750"/>
      <c r="P17" s="750"/>
      <c r="Q17" s="750"/>
      <c r="R17" s="750"/>
      <c r="S17" s="750"/>
      <c r="T17" s="750"/>
      <c r="U17" s="750"/>
      <c r="V17" s="750"/>
      <c r="W17" s="750"/>
      <c r="X17" s="750"/>
      <c r="Y17" s="750"/>
      <c r="Z17" s="750"/>
      <c r="AA17" s="750"/>
      <c r="AB17" s="750"/>
      <c r="AC17" s="750"/>
      <c r="AD17" s="750"/>
      <c r="AE17" s="750"/>
      <c r="AF17" s="750"/>
      <c r="AG17" s="750"/>
      <c r="AH17" s="750"/>
      <c r="AI17" s="750"/>
      <c r="AJ17" s="750"/>
      <c r="AK17" s="751"/>
      <c r="AL17" s="752" t="s">
        <v>264</v>
      </c>
      <c r="AM17" s="753"/>
      <c r="AN17" s="753"/>
      <c r="AO17" s="753"/>
      <c r="AP17" s="754"/>
      <c r="AQ17" s="719">
        <v>44180</v>
      </c>
      <c r="AR17" s="719"/>
      <c r="AS17" s="719"/>
      <c r="AT17" s="719"/>
      <c r="AU17" s="719"/>
      <c r="AV17" s="719"/>
      <c r="AW17" s="719"/>
      <c r="AX17" s="719"/>
      <c r="AY17" s="9" t="s">
        <v>14</v>
      </c>
      <c r="AZ17" s="719">
        <v>44286</v>
      </c>
      <c r="BA17" s="719"/>
      <c r="BB17" s="719"/>
      <c r="BC17" s="719"/>
      <c r="BD17" s="719"/>
      <c r="BE17" s="719"/>
      <c r="BF17" s="719"/>
      <c r="BG17" s="720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</row>
    <row r="18" spans="1:256" s="13" customFormat="1" ht="14.25" customHeight="1">
      <c r="A18" s="10"/>
      <c r="B18" s="11"/>
      <c r="C18" s="721" t="s">
        <v>261</v>
      </c>
      <c r="D18" s="722"/>
      <c r="E18" s="722"/>
      <c r="F18" s="722"/>
      <c r="G18" s="722"/>
      <c r="H18" s="722"/>
      <c r="I18" s="723"/>
      <c r="J18" s="730" t="s">
        <v>59</v>
      </c>
      <c r="K18" s="731"/>
      <c r="L18" s="731"/>
      <c r="M18" s="12"/>
      <c r="N18" s="734" t="s">
        <v>15</v>
      </c>
      <c r="O18" s="734"/>
      <c r="P18" s="735"/>
      <c r="Q18" s="736"/>
      <c r="R18" s="737"/>
      <c r="S18" s="737"/>
      <c r="T18" s="737"/>
      <c r="U18" s="737"/>
      <c r="V18" s="737"/>
      <c r="W18" s="737"/>
      <c r="X18" s="737"/>
      <c r="Y18" s="737"/>
      <c r="Z18" s="737"/>
      <c r="AA18" s="737"/>
      <c r="AB18" s="737"/>
      <c r="AC18" s="737"/>
      <c r="AD18" s="737"/>
      <c r="AE18" s="737"/>
      <c r="AF18" s="737"/>
      <c r="AG18" s="737"/>
      <c r="AH18" s="737"/>
      <c r="AI18" s="737"/>
      <c r="AJ18" s="737"/>
      <c r="AK18" s="737"/>
      <c r="AL18" s="737"/>
      <c r="AM18" s="737"/>
      <c r="AN18" s="737"/>
      <c r="AO18" s="737"/>
      <c r="AP18" s="737"/>
      <c r="AQ18" s="737"/>
      <c r="AR18" s="737"/>
      <c r="AS18" s="737"/>
      <c r="AT18" s="737"/>
      <c r="AU18" s="737"/>
      <c r="AV18" s="737"/>
      <c r="AW18" s="737"/>
      <c r="AX18" s="737"/>
      <c r="AY18" s="737"/>
      <c r="AZ18" s="737"/>
      <c r="BA18" s="737"/>
      <c r="BB18" s="737"/>
      <c r="BC18" s="737"/>
      <c r="BD18" s="737"/>
      <c r="BE18" s="737"/>
      <c r="BF18" s="737"/>
      <c r="BG18" s="738"/>
      <c r="BH18" s="10"/>
      <c r="BI18" s="522"/>
      <c r="BJ18" s="522"/>
      <c r="BK18" s="522"/>
      <c r="BL18" s="522"/>
      <c r="BM18" s="522"/>
      <c r="BN18" s="522"/>
      <c r="BO18" s="522"/>
      <c r="BP18" s="522"/>
      <c r="BQ18" s="522"/>
      <c r="BR18" s="522"/>
      <c r="BS18" s="522"/>
      <c r="BT18" s="522"/>
      <c r="BU18" s="522"/>
      <c r="BV18" s="522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</row>
    <row r="19" spans="1:256" s="13" customFormat="1" ht="14.25" customHeight="1">
      <c r="A19" s="10"/>
      <c r="B19" s="11"/>
      <c r="C19" s="724"/>
      <c r="D19" s="725"/>
      <c r="E19" s="725"/>
      <c r="F19" s="725"/>
      <c r="G19" s="725"/>
      <c r="H19" s="725"/>
      <c r="I19" s="726"/>
      <c r="J19" s="732"/>
      <c r="K19" s="733"/>
      <c r="L19" s="733"/>
      <c r="M19" s="739" t="s">
        <v>16</v>
      </c>
      <c r="N19" s="739"/>
      <c r="O19" s="739"/>
      <c r="P19" s="740"/>
      <c r="Q19" s="741"/>
      <c r="R19" s="742"/>
      <c r="S19" s="742"/>
      <c r="T19" s="742"/>
      <c r="U19" s="742"/>
      <c r="V19" s="742"/>
      <c r="W19" s="742"/>
      <c r="X19" s="742"/>
      <c r="Y19" s="742"/>
      <c r="Z19" s="742"/>
      <c r="AA19" s="742"/>
      <c r="AB19" s="742"/>
      <c r="AC19" s="742"/>
      <c r="AD19" s="742"/>
      <c r="AE19" s="742"/>
      <c r="AF19" s="742"/>
      <c r="AG19" s="742"/>
      <c r="AH19" s="742"/>
      <c r="AI19" s="742"/>
      <c r="AJ19" s="742"/>
      <c r="AK19" s="742"/>
      <c r="AL19" s="742"/>
      <c r="AM19" s="742"/>
      <c r="AN19" s="742"/>
      <c r="AO19" s="742"/>
      <c r="AP19" s="742"/>
      <c r="AQ19" s="742"/>
      <c r="AR19" s="742"/>
      <c r="AS19" s="742"/>
      <c r="AT19" s="742"/>
      <c r="AU19" s="742"/>
      <c r="AV19" s="742"/>
      <c r="AW19" s="742"/>
      <c r="AX19" s="742"/>
      <c r="AY19" s="742"/>
      <c r="AZ19" s="742"/>
      <c r="BA19" s="742"/>
      <c r="BB19" s="742"/>
      <c r="BC19" s="742"/>
      <c r="BD19" s="742"/>
      <c r="BE19" s="742"/>
      <c r="BF19" s="742"/>
      <c r="BG19" s="743"/>
      <c r="BH19" s="10"/>
      <c r="BI19" s="522"/>
      <c r="BJ19" s="522"/>
      <c r="BK19" s="522"/>
      <c r="BL19" s="522"/>
      <c r="BM19" s="522"/>
      <c r="BN19" s="522"/>
      <c r="BO19" s="522"/>
      <c r="BP19" s="522"/>
      <c r="BQ19" s="522"/>
      <c r="BR19" s="522"/>
      <c r="BS19" s="522"/>
      <c r="BT19" s="522"/>
      <c r="BU19" s="522"/>
      <c r="BV19" s="522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</row>
    <row r="20" spans="1:256" s="13" customFormat="1" ht="14.25" customHeight="1">
      <c r="A20" s="14"/>
      <c r="B20" s="15"/>
      <c r="C20" s="727"/>
      <c r="D20" s="728"/>
      <c r="E20" s="728"/>
      <c r="F20" s="728"/>
      <c r="G20" s="728"/>
      <c r="H20" s="728"/>
      <c r="I20" s="729"/>
      <c r="J20" s="16" t="s">
        <v>17</v>
      </c>
      <c r="K20" s="17"/>
      <c r="L20" s="744" t="s">
        <v>59</v>
      </c>
      <c r="M20" s="744"/>
      <c r="N20" s="744"/>
      <c r="O20" s="744"/>
      <c r="P20" s="745"/>
      <c r="Q20" s="746"/>
      <c r="R20" s="747"/>
      <c r="S20" s="747"/>
      <c r="T20" s="747"/>
      <c r="U20" s="747"/>
      <c r="V20" s="747"/>
      <c r="W20" s="747"/>
      <c r="X20" s="747"/>
      <c r="Y20" s="747"/>
      <c r="Z20" s="747"/>
      <c r="AA20" s="747"/>
      <c r="AB20" s="747"/>
      <c r="AC20" s="747"/>
      <c r="AD20" s="747"/>
      <c r="AE20" s="747"/>
      <c r="AF20" s="747"/>
      <c r="AG20" s="747"/>
      <c r="AH20" s="747"/>
      <c r="AI20" s="747"/>
      <c r="AJ20" s="747"/>
      <c r="AK20" s="747"/>
      <c r="AL20" s="747"/>
      <c r="AM20" s="747"/>
      <c r="AN20" s="747"/>
      <c r="AO20" s="747"/>
      <c r="AP20" s="747"/>
      <c r="AQ20" s="747"/>
      <c r="AR20" s="747"/>
      <c r="AS20" s="747"/>
      <c r="AT20" s="747"/>
      <c r="AU20" s="747"/>
      <c r="AV20" s="747"/>
      <c r="AW20" s="747"/>
      <c r="AX20" s="747"/>
      <c r="AY20" s="747"/>
      <c r="AZ20" s="747"/>
      <c r="BA20" s="747"/>
      <c r="BB20" s="747"/>
      <c r="BC20" s="747"/>
      <c r="BD20" s="747"/>
      <c r="BE20" s="747"/>
      <c r="BF20" s="747"/>
      <c r="BG20" s="748"/>
      <c r="BH20" s="15"/>
      <c r="BI20" s="523"/>
      <c r="BJ20" s="523"/>
      <c r="BK20" s="523"/>
      <c r="BL20" s="523"/>
      <c r="BM20" s="523"/>
      <c r="BN20" s="523"/>
      <c r="BO20" s="523"/>
      <c r="BP20" s="523"/>
      <c r="BQ20" s="523"/>
      <c r="BR20" s="523"/>
      <c r="BS20" s="523"/>
      <c r="BT20" s="523"/>
      <c r="BU20" s="523"/>
      <c r="BV20" s="523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15"/>
      <c r="IV20" s="15"/>
    </row>
    <row r="21" spans="1:256" ht="30" customHeight="1">
      <c r="C21" s="662" t="s">
        <v>262</v>
      </c>
      <c r="D21" s="662"/>
      <c r="E21" s="662"/>
      <c r="F21" s="662"/>
      <c r="G21" s="662"/>
      <c r="H21" s="662"/>
      <c r="I21" s="662"/>
      <c r="J21" s="715" t="s">
        <v>220</v>
      </c>
      <c r="K21" s="716"/>
      <c r="L21" s="716"/>
      <c r="M21" s="716"/>
      <c r="N21" s="716"/>
      <c r="O21" s="716"/>
      <c r="P21" s="716"/>
      <c r="Q21" s="716"/>
      <c r="R21" s="716"/>
      <c r="S21" s="716"/>
      <c r="T21" s="716"/>
      <c r="U21" s="716"/>
      <c r="V21" s="716"/>
      <c r="W21" s="716"/>
      <c r="X21" s="716"/>
      <c r="Y21" s="716"/>
      <c r="Z21" s="716"/>
      <c r="AA21" s="716"/>
      <c r="AB21" s="716"/>
      <c r="AC21" s="716"/>
      <c r="AD21" s="716"/>
      <c r="AE21" s="716"/>
      <c r="AF21" s="716"/>
      <c r="AG21" s="716"/>
      <c r="AH21" s="716"/>
      <c r="AI21" s="716"/>
      <c r="AJ21" s="716"/>
      <c r="AK21" s="717"/>
      <c r="AL21" s="686" t="s">
        <v>265</v>
      </c>
      <c r="AM21" s="686"/>
      <c r="AN21" s="686"/>
      <c r="AO21" s="686"/>
      <c r="AP21" s="686"/>
      <c r="AQ21" s="662" t="s">
        <v>22</v>
      </c>
      <c r="AR21" s="662"/>
      <c r="AS21" s="662"/>
      <c r="AT21" s="662"/>
      <c r="AU21" s="662"/>
      <c r="AV21" s="691" t="s">
        <v>23</v>
      </c>
      <c r="AW21" s="692"/>
      <c r="AX21" s="692"/>
      <c r="AY21" s="692"/>
      <c r="AZ21" s="692"/>
      <c r="BA21" s="692"/>
      <c r="BB21" s="692"/>
      <c r="BC21" s="692"/>
      <c r="BD21" s="692"/>
      <c r="BE21" s="692"/>
      <c r="BF21" s="692"/>
      <c r="BG21" s="693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</row>
    <row r="22" spans="1:256" ht="9.9499999999999993" customHeight="1">
      <c r="C22" s="662" t="s">
        <v>263</v>
      </c>
      <c r="D22" s="662"/>
      <c r="E22" s="662"/>
      <c r="F22" s="662"/>
      <c r="G22" s="662"/>
      <c r="H22" s="662"/>
      <c r="I22" s="662"/>
      <c r="J22" s="662" t="s">
        <v>25</v>
      </c>
      <c r="K22" s="662"/>
      <c r="L22" s="662"/>
      <c r="M22" s="662"/>
      <c r="N22" s="694" t="s">
        <v>26</v>
      </c>
      <c r="O22" s="695"/>
      <c r="P22" s="695"/>
      <c r="Q22" s="695"/>
      <c r="R22" s="695"/>
      <c r="S22" s="695"/>
      <c r="T22" s="695"/>
      <c r="U22" s="695"/>
      <c r="V22" s="695"/>
      <c r="W22" s="695"/>
      <c r="X22" s="695"/>
      <c r="Y22" s="695"/>
      <c r="Z22" s="695"/>
      <c r="AA22" s="695"/>
      <c r="AB22" s="695"/>
      <c r="AC22" s="695"/>
      <c r="AD22" s="695"/>
      <c r="AE22" s="695"/>
      <c r="AF22" s="695"/>
      <c r="AG22" s="695"/>
      <c r="AH22" s="695"/>
      <c r="AI22" s="695"/>
      <c r="AJ22" s="695"/>
      <c r="AK22" s="696"/>
      <c r="AL22" s="687"/>
      <c r="AM22" s="688"/>
      <c r="AN22" s="688"/>
      <c r="AO22" s="688"/>
      <c r="AP22" s="688"/>
      <c r="AQ22" s="662" t="s">
        <v>27</v>
      </c>
      <c r="AR22" s="662"/>
      <c r="AS22" s="662"/>
      <c r="AT22" s="662"/>
      <c r="AU22" s="662"/>
      <c r="AV22" s="694" t="s">
        <v>28</v>
      </c>
      <c r="AW22" s="695"/>
      <c r="AX22" s="695"/>
      <c r="AY22" s="695"/>
      <c r="AZ22" s="695"/>
      <c r="BA22" s="695"/>
      <c r="BB22" s="695"/>
      <c r="BC22" s="695"/>
      <c r="BD22" s="695"/>
      <c r="BE22" s="695"/>
      <c r="BF22" s="695"/>
      <c r="BG22" s="696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</row>
    <row r="23" spans="1:256" ht="9.9499999999999993" customHeight="1">
      <c r="C23" s="662"/>
      <c r="D23" s="662"/>
      <c r="E23" s="662"/>
      <c r="F23" s="662"/>
      <c r="G23" s="662"/>
      <c r="H23" s="662"/>
      <c r="I23" s="662"/>
      <c r="J23" s="662"/>
      <c r="K23" s="662"/>
      <c r="L23" s="662"/>
      <c r="M23" s="662"/>
      <c r="N23" s="697"/>
      <c r="O23" s="698"/>
      <c r="P23" s="698"/>
      <c r="Q23" s="698"/>
      <c r="R23" s="698"/>
      <c r="S23" s="698"/>
      <c r="T23" s="698"/>
      <c r="U23" s="698"/>
      <c r="V23" s="698"/>
      <c r="W23" s="698"/>
      <c r="X23" s="698"/>
      <c r="Y23" s="698"/>
      <c r="Z23" s="698"/>
      <c r="AA23" s="698"/>
      <c r="AB23" s="698"/>
      <c r="AC23" s="698"/>
      <c r="AD23" s="698"/>
      <c r="AE23" s="698"/>
      <c r="AF23" s="698"/>
      <c r="AG23" s="698"/>
      <c r="AH23" s="698"/>
      <c r="AI23" s="698"/>
      <c r="AJ23" s="698"/>
      <c r="AK23" s="699"/>
      <c r="AL23" s="687"/>
      <c r="AM23" s="688"/>
      <c r="AN23" s="688"/>
      <c r="AO23" s="688"/>
      <c r="AP23" s="688"/>
      <c r="AQ23" s="662"/>
      <c r="AR23" s="662"/>
      <c r="AS23" s="662"/>
      <c r="AT23" s="662"/>
      <c r="AU23" s="662"/>
      <c r="AV23" s="700"/>
      <c r="AW23" s="701"/>
      <c r="AX23" s="701"/>
      <c r="AY23" s="701"/>
      <c r="AZ23" s="701"/>
      <c r="BA23" s="701"/>
      <c r="BB23" s="701"/>
      <c r="BC23" s="701"/>
      <c r="BD23" s="701"/>
      <c r="BE23" s="701"/>
      <c r="BF23" s="701"/>
      <c r="BG23" s="70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</row>
    <row r="24" spans="1:256" ht="9.9499999999999993" customHeight="1">
      <c r="C24" s="662"/>
      <c r="D24" s="662"/>
      <c r="E24" s="662"/>
      <c r="F24" s="662"/>
      <c r="G24" s="662"/>
      <c r="H24" s="662"/>
      <c r="I24" s="662"/>
      <c r="J24" s="662" t="s">
        <v>29</v>
      </c>
      <c r="K24" s="662"/>
      <c r="L24" s="662"/>
      <c r="M24" s="662"/>
      <c r="N24" s="684" t="s">
        <v>30</v>
      </c>
      <c r="O24" s="633"/>
      <c r="P24" s="633"/>
      <c r="Q24" s="633"/>
      <c r="R24" s="633"/>
      <c r="S24" s="633"/>
      <c r="T24" s="633"/>
      <c r="U24" s="633"/>
      <c r="V24" s="633"/>
      <c r="W24" s="633"/>
      <c r="X24" s="633"/>
      <c r="Y24" s="633"/>
      <c r="Z24" s="633"/>
      <c r="AA24" s="633"/>
      <c r="AB24" s="633"/>
      <c r="AC24" s="633"/>
      <c r="AD24" s="633"/>
      <c r="AE24" s="633"/>
      <c r="AF24" s="633"/>
      <c r="AG24" s="633"/>
      <c r="AH24" s="633"/>
      <c r="AI24" s="633"/>
      <c r="AJ24" s="633"/>
      <c r="AK24" s="703"/>
      <c r="AL24" s="687"/>
      <c r="AM24" s="688"/>
      <c r="AN24" s="688"/>
      <c r="AO24" s="688"/>
      <c r="AP24" s="688"/>
      <c r="AQ24" s="662"/>
      <c r="AR24" s="662"/>
      <c r="AS24" s="662"/>
      <c r="AT24" s="662"/>
      <c r="AU24" s="662"/>
      <c r="AV24" s="697"/>
      <c r="AW24" s="698"/>
      <c r="AX24" s="698"/>
      <c r="AY24" s="698"/>
      <c r="AZ24" s="698"/>
      <c r="BA24" s="698"/>
      <c r="BB24" s="698"/>
      <c r="BC24" s="698"/>
      <c r="BD24" s="698"/>
      <c r="BE24" s="698"/>
      <c r="BF24" s="698"/>
      <c r="BG24" s="699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</row>
    <row r="25" spans="1:256" ht="9.9499999999999993" customHeight="1">
      <c r="C25" s="662"/>
      <c r="D25" s="662"/>
      <c r="E25" s="662"/>
      <c r="F25" s="662"/>
      <c r="G25" s="662"/>
      <c r="H25" s="662"/>
      <c r="I25" s="662"/>
      <c r="J25" s="662"/>
      <c r="K25" s="662"/>
      <c r="L25" s="662"/>
      <c r="M25" s="662"/>
      <c r="N25" s="684"/>
      <c r="O25" s="633"/>
      <c r="P25" s="633"/>
      <c r="Q25" s="633"/>
      <c r="R25" s="633"/>
      <c r="S25" s="633"/>
      <c r="T25" s="633"/>
      <c r="U25" s="633"/>
      <c r="V25" s="633"/>
      <c r="W25" s="633"/>
      <c r="X25" s="633"/>
      <c r="Y25" s="633"/>
      <c r="Z25" s="633"/>
      <c r="AA25" s="633"/>
      <c r="AB25" s="633"/>
      <c r="AC25" s="633"/>
      <c r="AD25" s="633"/>
      <c r="AE25" s="633"/>
      <c r="AF25" s="633"/>
      <c r="AG25" s="633"/>
      <c r="AH25" s="633"/>
      <c r="AI25" s="633"/>
      <c r="AJ25" s="633"/>
      <c r="AK25" s="703"/>
      <c r="AL25" s="687"/>
      <c r="AM25" s="688"/>
      <c r="AN25" s="688"/>
      <c r="AO25" s="688"/>
      <c r="AP25" s="688"/>
      <c r="AQ25" s="662" t="s">
        <v>31</v>
      </c>
      <c r="AR25" s="662"/>
      <c r="AS25" s="662"/>
      <c r="AT25" s="662"/>
      <c r="AU25" s="662"/>
      <c r="AV25" s="694" t="s">
        <v>32</v>
      </c>
      <c r="AW25" s="695"/>
      <c r="AX25" s="695"/>
      <c r="AY25" s="695"/>
      <c r="AZ25" s="695"/>
      <c r="BA25" s="695"/>
      <c r="BB25" s="695"/>
      <c r="BC25" s="695"/>
      <c r="BD25" s="695"/>
      <c r="BE25" s="695"/>
      <c r="BF25" s="695"/>
      <c r="BG25" s="696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</row>
    <row r="26" spans="1:256" ht="9.9499999999999993" customHeight="1">
      <c r="C26" s="662"/>
      <c r="D26" s="662"/>
      <c r="E26" s="662"/>
      <c r="F26" s="662"/>
      <c r="G26" s="662"/>
      <c r="H26" s="662"/>
      <c r="I26" s="662"/>
      <c r="J26" s="662" t="s">
        <v>33</v>
      </c>
      <c r="K26" s="662"/>
      <c r="L26" s="662"/>
      <c r="M26" s="662"/>
      <c r="N26" s="704" t="s">
        <v>34</v>
      </c>
      <c r="O26" s="705"/>
      <c r="P26" s="705"/>
      <c r="Q26" s="695">
        <v>100</v>
      </c>
      <c r="R26" s="695"/>
      <c r="S26" s="711" t="s">
        <v>35</v>
      </c>
      <c r="T26" s="711"/>
      <c r="U26" s="705" t="s">
        <v>36</v>
      </c>
      <c r="V26" s="705"/>
      <c r="W26" s="705"/>
      <c r="X26" s="705">
        <v>25</v>
      </c>
      <c r="Y26" s="705"/>
      <c r="Z26" s="711" t="s">
        <v>37</v>
      </c>
      <c r="AA26" s="711"/>
      <c r="AB26" s="711"/>
      <c r="AC26" s="711"/>
      <c r="AD26" s="711"/>
      <c r="AE26" s="711"/>
      <c r="AF26" s="711"/>
      <c r="AG26" s="711"/>
      <c r="AH26" s="711"/>
      <c r="AI26" s="711"/>
      <c r="AJ26" s="711"/>
      <c r="AK26" s="713"/>
      <c r="AL26" s="687"/>
      <c r="AM26" s="688"/>
      <c r="AN26" s="688"/>
      <c r="AO26" s="688"/>
      <c r="AP26" s="688"/>
      <c r="AQ26" s="662"/>
      <c r="AR26" s="662"/>
      <c r="AS26" s="662"/>
      <c r="AT26" s="662"/>
      <c r="AU26" s="662"/>
      <c r="AV26" s="700"/>
      <c r="AW26" s="701"/>
      <c r="AX26" s="701"/>
      <c r="AY26" s="701"/>
      <c r="AZ26" s="701"/>
      <c r="BA26" s="701"/>
      <c r="BB26" s="701"/>
      <c r="BC26" s="701"/>
      <c r="BD26" s="701"/>
      <c r="BE26" s="701"/>
      <c r="BF26" s="701"/>
      <c r="BG26" s="70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</row>
    <row r="27" spans="1:256" ht="9.9499999999999993" customHeight="1">
      <c r="C27" s="662"/>
      <c r="D27" s="662"/>
      <c r="E27" s="662"/>
      <c r="F27" s="662"/>
      <c r="G27" s="662"/>
      <c r="H27" s="662"/>
      <c r="I27" s="662"/>
      <c r="J27" s="662"/>
      <c r="K27" s="662"/>
      <c r="L27" s="662"/>
      <c r="M27" s="662"/>
      <c r="N27" s="706"/>
      <c r="O27" s="707"/>
      <c r="P27" s="707"/>
      <c r="Q27" s="718"/>
      <c r="R27" s="718"/>
      <c r="S27" s="712"/>
      <c r="T27" s="712"/>
      <c r="U27" s="707"/>
      <c r="V27" s="707"/>
      <c r="W27" s="707"/>
      <c r="X27" s="707"/>
      <c r="Y27" s="707"/>
      <c r="Z27" s="712"/>
      <c r="AA27" s="712"/>
      <c r="AB27" s="712"/>
      <c r="AC27" s="712"/>
      <c r="AD27" s="712"/>
      <c r="AE27" s="712"/>
      <c r="AF27" s="712"/>
      <c r="AG27" s="712"/>
      <c r="AH27" s="712"/>
      <c r="AI27" s="712"/>
      <c r="AJ27" s="712"/>
      <c r="AK27" s="714"/>
      <c r="AL27" s="689"/>
      <c r="AM27" s="690"/>
      <c r="AN27" s="690"/>
      <c r="AO27" s="690"/>
      <c r="AP27" s="690"/>
      <c r="AQ27" s="662"/>
      <c r="AR27" s="662"/>
      <c r="AS27" s="662"/>
      <c r="AT27" s="662"/>
      <c r="AU27" s="662"/>
      <c r="AV27" s="697"/>
      <c r="AW27" s="698"/>
      <c r="AX27" s="698"/>
      <c r="AY27" s="698"/>
      <c r="AZ27" s="698"/>
      <c r="BA27" s="698"/>
      <c r="BB27" s="698"/>
      <c r="BC27" s="698"/>
      <c r="BD27" s="698"/>
      <c r="BE27" s="698"/>
      <c r="BF27" s="698"/>
      <c r="BG27" s="699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</row>
    <row r="28" spans="1:256" ht="9.9499999999999993" customHeight="1">
      <c r="C28" s="662"/>
      <c r="D28" s="662"/>
      <c r="E28" s="662"/>
      <c r="F28" s="662"/>
      <c r="G28" s="662"/>
      <c r="H28" s="662"/>
      <c r="I28" s="662"/>
      <c r="J28" s="662"/>
      <c r="K28" s="662"/>
      <c r="L28" s="662"/>
      <c r="M28" s="662"/>
      <c r="N28" s="684"/>
      <c r="O28" s="633"/>
      <c r="P28" s="633"/>
      <c r="Q28" s="645"/>
      <c r="R28" s="645"/>
      <c r="S28" s="631"/>
      <c r="T28" s="631"/>
      <c r="U28" s="633"/>
      <c r="V28" s="633"/>
      <c r="W28" s="633"/>
      <c r="X28" s="633"/>
      <c r="Y28" s="633"/>
      <c r="Z28" s="631"/>
      <c r="AA28" s="631"/>
      <c r="AB28" s="631"/>
      <c r="AC28" s="633"/>
      <c r="AD28" s="633"/>
      <c r="AE28" s="633"/>
      <c r="AF28" s="633"/>
      <c r="AG28" s="635"/>
      <c r="AH28" s="635"/>
      <c r="AI28" s="633"/>
      <c r="AJ28" s="18"/>
      <c r="AK28" s="19"/>
      <c r="AL28" s="589" t="s">
        <v>38</v>
      </c>
      <c r="AM28" s="590"/>
      <c r="AN28" s="590"/>
      <c r="AO28" s="590"/>
      <c r="AP28" s="590"/>
      <c r="AQ28" s="590"/>
      <c r="AR28" s="590"/>
      <c r="AS28" s="590"/>
      <c r="AT28" s="590"/>
      <c r="AU28" s="590"/>
      <c r="AV28" s="590"/>
      <c r="AW28" s="590"/>
      <c r="AX28" s="590"/>
      <c r="AY28" s="590"/>
      <c r="AZ28" s="590"/>
      <c r="BA28" s="590"/>
      <c r="BB28" s="590"/>
      <c r="BC28" s="590"/>
      <c r="BD28" s="590"/>
      <c r="BE28" s="590"/>
      <c r="BF28" s="590"/>
      <c r="BG28" s="591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</row>
    <row r="29" spans="1:256" ht="9.9499999999999993" customHeight="1">
      <c r="C29" s="662"/>
      <c r="D29" s="662"/>
      <c r="E29" s="662"/>
      <c r="F29" s="662"/>
      <c r="G29" s="662"/>
      <c r="H29" s="662"/>
      <c r="I29" s="662"/>
      <c r="J29" s="662"/>
      <c r="K29" s="662"/>
      <c r="L29" s="662"/>
      <c r="M29" s="662"/>
      <c r="N29" s="685"/>
      <c r="O29" s="634"/>
      <c r="P29" s="634"/>
      <c r="Q29" s="646"/>
      <c r="R29" s="646"/>
      <c r="S29" s="632"/>
      <c r="T29" s="632"/>
      <c r="U29" s="634"/>
      <c r="V29" s="634"/>
      <c r="W29" s="634"/>
      <c r="X29" s="634"/>
      <c r="Y29" s="634"/>
      <c r="Z29" s="632"/>
      <c r="AA29" s="632"/>
      <c r="AB29" s="632"/>
      <c r="AC29" s="634"/>
      <c r="AD29" s="634"/>
      <c r="AE29" s="634"/>
      <c r="AF29" s="634"/>
      <c r="AG29" s="636"/>
      <c r="AH29" s="636"/>
      <c r="AI29" s="634"/>
      <c r="AJ29" s="20"/>
      <c r="AK29" s="21"/>
      <c r="AL29" s="592"/>
      <c r="AM29" s="593"/>
      <c r="AN29" s="593"/>
      <c r="AO29" s="593"/>
      <c r="AP29" s="593"/>
      <c r="AQ29" s="593"/>
      <c r="AR29" s="593"/>
      <c r="AS29" s="593"/>
      <c r="AT29" s="593"/>
      <c r="AU29" s="593"/>
      <c r="AV29" s="593"/>
      <c r="AW29" s="593"/>
      <c r="AX29" s="593"/>
      <c r="AY29" s="593"/>
      <c r="AZ29" s="593"/>
      <c r="BA29" s="593"/>
      <c r="BB29" s="593"/>
      <c r="BC29" s="593"/>
      <c r="BD29" s="593"/>
      <c r="BE29" s="593"/>
      <c r="BF29" s="593"/>
      <c r="BG29" s="594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</row>
    <row r="30" spans="1:256" ht="9.9499999999999993" customHeight="1">
      <c r="C30" s="662"/>
      <c r="D30" s="662"/>
      <c r="E30" s="662"/>
      <c r="F30" s="662"/>
      <c r="G30" s="662"/>
      <c r="H30" s="662"/>
      <c r="I30" s="662"/>
      <c r="J30" s="662" t="s">
        <v>39</v>
      </c>
      <c r="K30" s="662"/>
      <c r="L30" s="662"/>
      <c r="M30" s="662"/>
      <c r="N30" s="663" t="s">
        <v>18</v>
      </c>
      <c r="O30" s="663"/>
      <c r="P30" s="663"/>
      <c r="Q30" s="663"/>
      <c r="R30" s="664"/>
      <c r="S30" s="665">
        <v>0.1</v>
      </c>
      <c r="T30" s="666"/>
      <c r="U30" s="669" t="s">
        <v>40</v>
      </c>
      <c r="V30" s="670"/>
      <c r="W30" s="670"/>
      <c r="X30" s="671"/>
      <c r="Y30" s="675" t="s">
        <v>41</v>
      </c>
      <c r="Z30" s="675"/>
      <c r="AA30" s="675"/>
      <c r="AB30" s="676"/>
      <c r="AC30" s="677" t="s">
        <v>42</v>
      </c>
      <c r="AD30" s="677"/>
      <c r="AE30" s="677"/>
      <c r="AF30" s="677" t="s">
        <v>43</v>
      </c>
      <c r="AG30" s="677"/>
      <c r="AH30" s="677"/>
      <c r="AI30" s="677"/>
      <c r="AJ30" s="677"/>
      <c r="AK30" s="679" t="s">
        <v>44</v>
      </c>
      <c r="AL30" s="583"/>
      <c r="AM30" s="584"/>
      <c r="AN30" s="584"/>
      <c r="AO30" s="584"/>
      <c r="AP30" s="584"/>
      <c r="AQ30" s="584"/>
      <c r="AR30" s="584"/>
      <c r="AS30" s="584"/>
      <c r="AT30" s="584"/>
      <c r="AU30" s="584"/>
      <c r="AV30" s="584"/>
      <c r="AW30" s="584"/>
      <c r="AX30" s="584"/>
      <c r="AY30" s="584"/>
      <c r="AZ30" s="584"/>
      <c r="BA30" s="584"/>
      <c r="BB30" s="584"/>
      <c r="BC30" s="584"/>
      <c r="BD30" s="584"/>
      <c r="BE30" s="584"/>
      <c r="BF30" s="584"/>
      <c r="BG30" s="585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</row>
    <row r="31" spans="1:256" ht="12" customHeight="1">
      <c r="C31" s="662"/>
      <c r="D31" s="662"/>
      <c r="E31" s="662"/>
      <c r="F31" s="662"/>
      <c r="G31" s="662"/>
      <c r="H31" s="662"/>
      <c r="I31" s="662"/>
      <c r="J31" s="662"/>
      <c r="K31" s="662"/>
      <c r="L31" s="662"/>
      <c r="M31" s="662"/>
      <c r="N31" s="663"/>
      <c r="O31" s="663"/>
      <c r="P31" s="663"/>
      <c r="Q31" s="663"/>
      <c r="R31" s="664"/>
      <c r="S31" s="667"/>
      <c r="T31" s="668"/>
      <c r="U31" s="672"/>
      <c r="V31" s="673"/>
      <c r="W31" s="673"/>
      <c r="X31" s="674"/>
      <c r="Y31" s="675"/>
      <c r="Z31" s="675"/>
      <c r="AA31" s="675"/>
      <c r="AB31" s="676"/>
      <c r="AC31" s="678"/>
      <c r="AD31" s="678"/>
      <c r="AE31" s="678"/>
      <c r="AF31" s="678"/>
      <c r="AG31" s="678"/>
      <c r="AH31" s="678"/>
      <c r="AI31" s="678"/>
      <c r="AJ31" s="678"/>
      <c r="AK31" s="680"/>
      <c r="AL31" s="708"/>
      <c r="AM31" s="709"/>
      <c r="AN31" s="709"/>
      <c r="AO31" s="709"/>
      <c r="AP31" s="709"/>
      <c r="AQ31" s="709"/>
      <c r="AR31" s="709"/>
      <c r="AS31" s="709"/>
      <c r="AT31" s="709"/>
      <c r="AU31" s="709"/>
      <c r="AV31" s="709"/>
      <c r="AW31" s="709"/>
      <c r="AX31" s="709"/>
      <c r="AY31" s="709"/>
      <c r="AZ31" s="709"/>
      <c r="BA31" s="709"/>
      <c r="BB31" s="709"/>
      <c r="BC31" s="709"/>
      <c r="BD31" s="709"/>
      <c r="BE31" s="709"/>
      <c r="BF31" s="709"/>
      <c r="BG31" s="710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</row>
    <row r="32" spans="1:256" ht="20.100000000000001" customHeight="1">
      <c r="C32" s="647" t="s">
        <v>45</v>
      </c>
      <c r="D32" s="648"/>
      <c r="E32" s="648"/>
      <c r="F32" s="648"/>
      <c r="G32" s="648"/>
      <c r="H32" s="648"/>
      <c r="I32" s="648"/>
      <c r="J32" s="681" t="s">
        <v>281</v>
      </c>
      <c r="K32" s="682"/>
      <c r="L32" s="682"/>
      <c r="M32" s="682"/>
      <c r="N32" s="682"/>
      <c r="O32" s="682"/>
      <c r="P32" s="682"/>
      <c r="Q32" s="682"/>
      <c r="R32" s="682"/>
      <c r="S32" s="682"/>
      <c r="T32" s="682"/>
      <c r="U32" s="682"/>
      <c r="V32" s="682"/>
      <c r="W32" s="682"/>
      <c r="X32" s="682"/>
      <c r="Y32" s="682"/>
      <c r="Z32" s="682"/>
      <c r="AA32" s="682"/>
      <c r="AB32" s="682"/>
      <c r="AC32" s="682"/>
      <c r="AD32" s="682"/>
      <c r="AE32" s="682"/>
      <c r="AF32" s="682"/>
      <c r="AG32" s="682"/>
      <c r="AH32" s="682"/>
      <c r="AI32" s="682"/>
      <c r="AJ32" s="682"/>
      <c r="AK32" s="683"/>
      <c r="AL32" s="653"/>
      <c r="AM32" s="654"/>
      <c r="AN32" s="654"/>
      <c r="AO32" s="654"/>
      <c r="AP32" s="654"/>
      <c r="AQ32" s="654"/>
      <c r="AR32" s="654"/>
      <c r="AS32" s="654"/>
      <c r="AT32" s="654"/>
      <c r="AU32" s="654"/>
      <c r="AV32" s="654"/>
      <c r="AW32" s="654"/>
      <c r="AX32" s="654"/>
      <c r="AY32" s="654"/>
      <c r="AZ32" s="654"/>
      <c r="BA32" s="654"/>
      <c r="BB32" s="654"/>
      <c r="BC32" s="654"/>
      <c r="BD32" s="654"/>
      <c r="BE32" s="654"/>
      <c r="BF32" s="654"/>
      <c r="BG32" s="655"/>
      <c r="BH32" s="2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</row>
    <row r="33" spans="3:74" ht="9.9499999999999993" customHeight="1">
      <c r="C33" s="649"/>
      <c r="D33" s="650"/>
      <c r="E33" s="650"/>
      <c r="F33" s="650"/>
      <c r="G33" s="650"/>
      <c r="H33" s="650"/>
      <c r="I33" s="650"/>
      <c r="J33" s="637" t="s">
        <v>46</v>
      </c>
      <c r="K33" s="638"/>
      <c r="L33" s="638"/>
      <c r="M33" s="638"/>
      <c r="N33" s="638"/>
      <c r="O33" s="638"/>
      <c r="P33" s="638"/>
      <c r="Q33" s="638"/>
      <c r="R33" s="638"/>
      <c r="S33" s="638"/>
      <c r="T33" s="638"/>
      <c r="U33" s="638"/>
      <c r="V33" s="638"/>
      <c r="W33" s="638"/>
      <c r="X33" s="638"/>
      <c r="Y33" s="638"/>
      <c r="Z33" s="638"/>
      <c r="AA33" s="638"/>
      <c r="AB33" s="638"/>
      <c r="AC33" s="638"/>
      <c r="AD33" s="638"/>
      <c r="AE33" s="638"/>
      <c r="AF33" s="638"/>
      <c r="AG33" s="638"/>
      <c r="AH33" s="638"/>
      <c r="AI33" s="638"/>
      <c r="AJ33" s="638"/>
      <c r="AK33" s="639"/>
      <c r="AL33" s="656"/>
      <c r="AM33" s="657"/>
      <c r="AN33" s="657"/>
      <c r="AO33" s="657"/>
      <c r="AP33" s="657"/>
      <c r="AQ33" s="657"/>
      <c r="AR33" s="657"/>
      <c r="AS33" s="657"/>
      <c r="AT33" s="657"/>
      <c r="AU33" s="657"/>
      <c r="AV33" s="657"/>
      <c r="AW33" s="657"/>
      <c r="AX33" s="657"/>
      <c r="AY33" s="657"/>
      <c r="AZ33" s="657"/>
      <c r="BA33" s="657"/>
      <c r="BB33" s="657"/>
      <c r="BC33" s="657"/>
      <c r="BD33" s="657"/>
      <c r="BE33" s="657"/>
      <c r="BF33" s="657"/>
      <c r="BG33" s="658"/>
      <c r="BH33" s="2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</row>
    <row r="34" spans="3:74" ht="9.9499999999999993" customHeight="1">
      <c r="C34" s="651"/>
      <c r="D34" s="652"/>
      <c r="E34" s="652"/>
      <c r="F34" s="652"/>
      <c r="G34" s="652"/>
      <c r="H34" s="652"/>
      <c r="I34" s="652"/>
      <c r="J34" s="640"/>
      <c r="K34" s="641"/>
      <c r="L34" s="641"/>
      <c r="M34" s="641"/>
      <c r="N34" s="641"/>
      <c r="O34" s="641"/>
      <c r="P34" s="641"/>
      <c r="Q34" s="641"/>
      <c r="R34" s="641"/>
      <c r="S34" s="641"/>
      <c r="T34" s="641"/>
      <c r="U34" s="641"/>
      <c r="V34" s="641"/>
      <c r="W34" s="641"/>
      <c r="X34" s="641"/>
      <c r="Y34" s="641"/>
      <c r="Z34" s="641"/>
      <c r="AA34" s="641"/>
      <c r="AB34" s="641"/>
      <c r="AC34" s="641"/>
      <c r="AD34" s="641"/>
      <c r="AE34" s="641"/>
      <c r="AF34" s="641"/>
      <c r="AG34" s="641"/>
      <c r="AH34" s="641"/>
      <c r="AI34" s="641"/>
      <c r="AJ34" s="641"/>
      <c r="AK34" s="642"/>
      <c r="AL34" s="659"/>
      <c r="AM34" s="660"/>
      <c r="AN34" s="660"/>
      <c r="AO34" s="660"/>
      <c r="AP34" s="660"/>
      <c r="AQ34" s="660"/>
      <c r="AR34" s="660"/>
      <c r="AS34" s="660"/>
      <c r="AT34" s="660"/>
      <c r="AU34" s="660"/>
      <c r="AV34" s="660"/>
      <c r="AW34" s="660"/>
      <c r="AX34" s="660"/>
      <c r="AY34" s="660"/>
      <c r="AZ34" s="660"/>
      <c r="BA34" s="660"/>
      <c r="BB34" s="660"/>
      <c r="BC34" s="660"/>
      <c r="BD34" s="660"/>
      <c r="BE34" s="660"/>
      <c r="BF34" s="660"/>
      <c r="BG34" s="661"/>
      <c r="BH34" s="2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</row>
    <row r="35" spans="3:74" ht="5.0999999999999996" customHeight="1">
      <c r="C35" s="23"/>
      <c r="D35" s="577" t="s">
        <v>47</v>
      </c>
      <c r="E35" s="577"/>
      <c r="F35" s="577"/>
      <c r="G35" s="577"/>
      <c r="H35" s="577"/>
      <c r="I35" s="577"/>
      <c r="J35" s="577"/>
      <c r="K35" s="577"/>
      <c r="L35" s="577"/>
      <c r="M35" s="577"/>
      <c r="N35" s="577"/>
      <c r="O35" s="577"/>
      <c r="P35" s="577"/>
      <c r="Q35" s="577"/>
      <c r="R35" s="577"/>
      <c r="S35" s="577"/>
      <c r="T35" s="577"/>
      <c r="U35" s="577"/>
      <c r="V35" s="577"/>
      <c r="W35" s="577"/>
      <c r="X35" s="577"/>
      <c r="Y35" s="577"/>
      <c r="Z35" s="577"/>
      <c r="AA35" s="577"/>
      <c r="AB35" s="577"/>
      <c r="AC35" s="577"/>
      <c r="AD35" s="577"/>
      <c r="AE35" s="577"/>
      <c r="AF35" s="577"/>
      <c r="AG35" s="577"/>
      <c r="AH35" s="577"/>
      <c r="AI35" s="577"/>
      <c r="AJ35" s="577"/>
      <c r="AK35" s="24"/>
      <c r="AL35" s="580"/>
      <c r="AM35" s="581"/>
      <c r="AN35" s="581"/>
      <c r="AO35" s="581"/>
      <c r="AP35" s="581"/>
      <c r="AQ35" s="581"/>
      <c r="AR35" s="581"/>
      <c r="AS35" s="581"/>
      <c r="AT35" s="581"/>
      <c r="AU35" s="581"/>
      <c r="AV35" s="581"/>
      <c r="AW35" s="581"/>
      <c r="AX35" s="581"/>
      <c r="AY35" s="581"/>
      <c r="AZ35" s="581"/>
      <c r="BA35" s="581"/>
      <c r="BB35" s="581"/>
      <c r="BC35" s="581"/>
      <c r="BD35" s="581"/>
      <c r="BE35" s="581"/>
      <c r="BF35" s="581"/>
      <c r="BG35" s="58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</row>
    <row r="36" spans="3:74" ht="11.1" customHeight="1">
      <c r="C36" s="23"/>
      <c r="D36" s="578"/>
      <c r="E36" s="578"/>
      <c r="F36" s="578"/>
      <c r="G36" s="578"/>
      <c r="H36" s="578"/>
      <c r="I36" s="578"/>
      <c r="J36" s="578"/>
      <c r="K36" s="578"/>
      <c r="L36" s="578"/>
      <c r="M36" s="578"/>
      <c r="N36" s="578"/>
      <c r="O36" s="578"/>
      <c r="P36" s="578"/>
      <c r="Q36" s="578"/>
      <c r="R36" s="578"/>
      <c r="S36" s="578"/>
      <c r="T36" s="578"/>
      <c r="U36" s="578"/>
      <c r="V36" s="578"/>
      <c r="W36" s="578"/>
      <c r="X36" s="578"/>
      <c r="Y36" s="578"/>
      <c r="Z36" s="578"/>
      <c r="AA36" s="578"/>
      <c r="AB36" s="578"/>
      <c r="AC36" s="578"/>
      <c r="AD36" s="578"/>
      <c r="AE36" s="578"/>
      <c r="AF36" s="578"/>
      <c r="AG36" s="578"/>
      <c r="AH36" s="578"/>
      <c r="AI36" s="578"/>
      <c r="AJ36" s="578"/>
      <c r="AK36" s="24"/>
      <c r="AL36" s="583"/>
      <c r="AM36" s="584"/>
      <c r="AN36" s="584"/>
      <c r="AO36" s="584"/>
      <c r="AP36" s="584"/>
      <c r="AQ36" s="584"/>
      <c r="AR36" s="584"/>
      <c r="AS36" s="584"/>
      <c r="AT36" s="584"/>
      <c r="AU36" s="584"/>
      <c r="AV36" s="584"/>
      <c r="AW36" s="584"/>
      <c r="AX36" s="584"/>
      <c r="AY36" s="584"/>
      <c r="AZ36" s="584"/>
      <c r="BA36" s="584"/>
      <c r="BB36" s="584"/>
      <c r="BC36" s="584"/>
      <c r="BD36" s="584"/>
      <c r="BE36" s="584"/>
      <c r="BF36" s="584"/>
      <c r="BG36" s="585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</row>
    <row r="37" spans="3:74" ht="11.1" customHeight="1">
      <c r="C37" s="23"/>
      <c r="D37" s="578"/>
      <c r="E37" s="578"/>
      <c r="F37" s="578"/>
      <c r="G37" s="578"/>
      <c r="H37" s="578"/>
      <c r="I37" s="578"/>
      <c r="J37" s="578"/>
      <c r="K37" s="578"/>
      <c r="L37" s="578"/>
      <c r="M37" s="578"/>
      <c r="N37" s="578"/>
      <c r="O37" s="578"/>
      <c r="P37" s="578"/>
      <c r="Q37" s="578"/>
      <c r="R37" s="578"/>
      <c r="S37" s="578"/>
      <c r="T37" s="578"/>
      <c r="U37" s="578"/>
      <c r="V37" s="578"/>
      <c r="W37" s="578"/>
      <c r="X37" s="578"/>
      <c r="Y37" s="578"/>
      <c r="Z37" s="578"/>
      <c r="AA37" s="578"/>
      <c r="AB37" s="578"/>
      <c r="AC37" s="578"/>
      <c r="AD37" s="578"/>
      <c r="AE37" s="578"/>
      <c r="AF37" s="578"/>
      <c r="AG37" s="578"/>
      <c r="AH37" s="578"/>
      <c r="AI37" s="578"/>
      <c r="AJ37" s="578"/>
      <c r="AK37" s="24"/>
      <c r="AL37" s="586"/>
      <c r="AM37" s="587"/>
      <c r="AN37" s="587"/>
      <c r="AO37" s="587"/>
      <c r="AP37" s="587"/>
      <c r="AQ37" s="587"/>
      <c r="AR37" s="587"/>
      <c r="AS37" s="587"/>
      <c r="AT37" s="587"/>
      <c r="AU37" s="587"/>
      <c r="AV37" s="587"/>
      <c r="AW37" s="587"/>
      <c r="AX37" s="587"/>
      <c r="AY37" s="587"/>
      <c r="AZ37" s="587"/>
      <c r="BA37" s="587"/>
      <c r="BB37" s="587"/>
      <c r="BC37" s="587"/>
      <c r="BD37" s="587"/>
      <c r="BE37" s="587"/>
      <c r="BF37" s="587"/>
      <c r="BG37" s="588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</row>
    <row r="38" spans="3:74" ht="8.25" customHeight="1">
      <c r="C38" s="23"/>
      <c r="D38" s="578"/>
      <c r="E38" s="578"/>
      <c r="F38" s="578"/>
      <c r="G38" s="578"/>
      <c r="H38" s="578"/>
      <c r="I38" s="578"/>
      <c r="J38" s="578"/>
      <c r="K38" s="578"/>
      <c r="L38" s="578"/>
      <c r="M38" s="578"/>
      <c r="N38" s="578"/>
      <c r="O38" s="578"/>
      <c r="P38" s="578"/>
      <c r="Q38" s="578"/>
      <c r="R38" s="578"/>
      <c r="S38" s="578"/>
      <c r="T38" s="578"/>
      <c r="U38" s="578"/>
      <c r="V38" s="578"/>
      <c r="W38" s="578"/>
      <c r="X38" s="578"/>
      <c r="Y38" s="578"/>
      <c r="Z38" s="578"/>
      <c r="AA38" s="578"/>
      <c r="AB38" s="578"/>
      <c r="AC38" s="578"/>
      <c r="AD38" s="578"/>
      <c r="AE38" s="578"/>
      <c r="AF38" s="578"/>
      <c r="AG38" s="578"/>
      <c r="AH38" s="578"/>
      <c r="AI38" s="578"/>
      <c r="AJ38" s="578"/>
      <c r="AK38" s="24"/>
      <c r="AL38" s="589" t="s">
        <v>48</v>
      </c>
      <c r="AM38" s="590"/>
      <c r="AN38" s="590"/>
      <c r="AO38" s="590"/>
      <c r="AP38" s="590"/>
      <c r="AQ38" s="590"/>
      <c r="AR38" s="590"/>
      <c r="AS38" s="590"/>
      <c r="AT38" s="590"/>
      <c r="AU38" s="590"/>
      <c r="AV38" s="590"/>
      <c r="AW38" s="590"/>
      <c r="AX38" s="590"/>
      <c r="AY38" s="590"/>
      <c r="AZ38" s="590"/>
      <c r="BA38" s="590"/>
      <c r="BB38" s="590"/>
      <c r="BC38" s="590"/>
      <c r="BD38" s="590"/>
      <c r="BE38" s="590"/>
      <c r="BF38" s="590"/>
      <c r="BG38" s="591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</row>
    <row r="39" spans="3:74" ht="8.25" customHeight="1">
      <c r="C39" s="23"/>
      <c r="D39" s="578"/>
      <c r="E39" s="578"/>
      <c r="F39" s="578"/>
      <c r="G39" s="578"/>
      <c r="H39" s="578"/>
      <c r="I39" s="578"/>
      <c r="J39" s="578"/>
      <c r="K39" s="578"/>
      <c r="L39" s="578"/>
      <c r="M39" s="578"/>
      <c r="N39" s="578"/>
      <c r="O39" s="578"/>
      <c r="P39" s="578"/>
      <c r="Q39" s="578"/>
      <c r="R39" s="578"/>
      <c r="S39" s="578"/>
      <c r="T39" s="578"/>
      <c r="U39" s="578"/>
      <c r="V39" s="578"/>
      <c r="W39" s="578"/>
      <c r="X39" s="578"/>
      <c r="Y39" s="578"/>
      <c r="Z39" s="578"/>
      <c r="AA39" s="578"/>
      <c r="AB39" s="578"/>
      <c r="AC39" s="578"/>
      <c r="AD39" s="578"/>
      <c r="AE39" s="578"/>
      <c r="AF39" s="578"/>
      <c r="AG39" s="578"/>
      <c r="AH39" s="578"/>
      <c r="AI39" s="578"/>
      <c r="AJ39" s="578"/>
      <c r="AK39" s="24"/>
      <c r="AL39" s="592"/>
      <c r="AM39" s="593"/>
      <c r="AN39" s="593"/>
      <c r="AO39" s="593"/>
      <c r="AP39" s="593"/>
      <c r="AQ39" s="593"/>
      <c r="AR39" s="593"/>
      <c r="AS39" s="593"/>
      <c r="AT39" s="593"/>
      <c r="AU39" s="593"/>
      <c r="AV39" s="593"/>
      <c r="AW39" s="593"/>
      <c r="AX39" s="593"/>
      <c r="AY39" s="593"/>
      <c r="AZ39" s="593"/>
      <c r="BA39" s="593"/>
      <c r="BB39" s="593"/>
      <c r="BC39" s="593"/>
      <c r="BD39" s="593"/>
      <c r="BE39" s="593"/>
      <c r="BF39" s="593"/>
      <c r="BG39" s="594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</row>
    <row r="40" spans="3:74" ht="8.25" customHeight="1">
      <c r="C40" s="23"/>
      <c r="D40" s="579"/>
      <c r="E40" s="579"/>
      <c r="F40" s="579"/>
      <c r="G40" s="579"/>
      <c r="H40" s="579"/>
      <c r="I40" s="579"/>
      <c r="J40" s="579"/>
      <c r="K40" s="579"/>
      <c r="L40" s="579"/>
      <c r="M40" s="579"/>
      <c r="N40" s="579"/>
      <c r="O40" s="579"/>
      <c r="P40" s="579"/>
      <c r="Q40" s="579"/>
      <c r="R40" s="579"/>
      <c r="S40" s="579"/>
      <c r="T40" s="579"/>
      <c r="U40" s="579"/>
      <c r="V40" s="579"/>
      <c r="W40" s="579"/>
      <c r="X40" s="579"/>
      <c r="Y40" s="579"/>
      <c r="Z40" s="579"/>
      <c r="AA40" s="579"/>
      <c r="AB40" s="579"/>
      <c r="AC40" s="579"/>
      <c r="AD40" s="579"/>
      <c r="AE40" s="579"/>
      <c r="AF40" s="579"/>
      <c r="AG40" s="579"/>
      <c r="AH40" s="579"/>
      <c r="AI40" s="579"/>
      <c r="AJ40" s="579"/>
      <c r="AK40" s="24"/>
      <c r="AL40" s="595" t="s">
        <v>49</v>
      </c>
      <c r="AM40" s="596"/>
      <c r="AN40" s="596"/>
      <c r="AO40" s="596"/>
      <c r="AP40" s="596"/>
      <c r="AQ40" s="596"/>
      <c r="AR40" s="596"/>
      <c r="AS40" s="596"/>
      <c r="AT40" s="596"/>
      <c r="AU40" s="596"/>
      <c r="AV40" s="596"/>
      <c r="AW40" s="596"/>
      <c r="AX40" s="596"/>
      <c r="AY40" s="596"/>
      <c r="AZ40" s="596"/>
      <c r="BA40" s="596"/>
      <c r="BB40" s="596"/>
      <c r="BC40" s="596"/>
      <c r="BD40" s="596"/>
      <c r="BE40" s="596"/>
      <c r="BF40" s="596"/>
      <c r="BG40" s="597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</row>
    <row r="41" spans="3:74" ht="8.25" customHeight="1">
      <c r="C41" s="23"/>
      <c r="D41" s="602" t="s">
        <v>50</v>
      </c>
      <c r="E41" s="25"/>
      <c r="F41" s="25"/>
      <c r="G41" s="25"/>
      <c r="H41" s="25"/>
      <c r="I41" s="26"/>
      <c r="J41" s="27"/>
      <c r="K41" s="27"/>
      <c r="L41" s="27"/>
      <c r="M41" s="28"/>
      <c r="N41" s="27"/>
      <c r="O41" s="27"/>
      <c r="P41" s="27"/>
      <c r="Q41" s="28"/>
      <c r="R41" s="27"/>
      <c r="S41" s="27"/>
      <c r="T41" s="27"/>
      <c r="U41" s="28"/>
      <c r="V41" s="27"/>
      <c r="W41" s="27"/>
      <c r="X41" s="27"/>
      <c r="Y41" s="28"/>
      <c r="Z41" s="27"/>
      <c r="AA41" s="27"/>
      <c r="AB41" s="27"/>
      <c r="AC41" s="28"/>
      <c r="AD41" s="27"/>
      <c r="AE41" s="27"/>
      <c r="AF41" s="27"/>
      <c r="AG41" s="28"/>
      <c r="AH41" s="27"/>
      <c r="AI41" s="27"/>
      <c r="AJ41" s="29"/>
      <c r="AK41" s="24"/>
      <c r="AL41" s="598"/>
      <c r="AM41" s="596"/>
      <c r="AN41" s="596"/>
      <c r="AO41" s="596"/>
      <c r="AP41" s="596"/>
      <c r="AQ41" s="596"/>
      <c r="AR41" s="596"/>
      <c r="AS41" s="596"/>
      <c r="AT41" s="596"/>
      <c r="AU41" s="596"/>
      <c r="AV41" s="596"/>
      <c r="AW41" s="596"/>
      <c r="AX41" s="596"/>
      <c r="AY41" s="596"/>
      <c r="AZ41" s="596"/>
      <c r="BA41" s="596"/>
      <c r="BB41" s="596"/>
      <c r="BC41" s="596"/>
      <c r="BD41" s="596"/>
      <c r="BE41" s="596"/>
      <c r="BF41" s="596"/>
      <c r="BG41" s="597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</row>
    <row r="42" spans="3:74" ht="13.5">
      <c r="C42" s="23"/>
      <c r="D42" s="603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30"/>
      <c r="AK42" s="24"/>
      <c r="AL42" s="599"/>
      <c r="AM42" s="600"/>
      <c r="AN42" s="600"/>
      <c r="AO42" s="600"/>
      <c r="AP42" s="600"/>
      <c r="AQ42" s="600"/>
      <c r="AR42" s="600"/>
      <c r="AS42" s="600"/>
      <c r="AT42" s="600"/>
      <c r="AU42" s="600"/>
      <c r="AV42" s="600"/>
      <c r="AW42" s="600"/>
      <c r="AX42" s="600"/>
      <c r="AY42" s="600"/>
      <c r="AZ42" s="600"/>
      <c r="BA42" s="600"/>
      <c r="BB42" s="600"/>
      <c r="BC42" s="600"/>
      <c r="BD42" s="600"/>
      <c r="BE42" s="600"/>
      <c r="BF42" s="600"/>
      <c r="BG42" s="601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</row>
    <row r="43" spans="3:74" ht="9.9499999999999993" customHeight="1">
      <c r="C43" s="23"/>
      <c r="D43" s="603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30"/>
      <c r="AK43" s="24"/>
      <c r="AL43" s="605" t="s">
        <v>51</v>
      </c>
      <c r="AM43" s="606"/>
      <c r="AN43" s="606"/>
      <c r="AO43" s="606"/>
      <c r="AP43" s="606"/>
      <c r="AQ43" s="606"/>
      <c r="AR43" s="607"/>
      <c r="AS43" s="614" t="s">
        <v>52</v>
      </c>
      <c r="AT43" s="614"/>
      <c r="AU43" s="614"/>
      <c r="AV43" s="614"/>
      <c r="AW43" s="614"/>
      <c r="AX43" s="614" t="s">
        <v>53</v>
      </c>
      <c r="AY43" s="614"/>
      <c r="AZ43" s="614"/>
      <c r="BA43" s="614"/>
      <c r="BB43" s="614"/>
      <c r="BC43" s="614" t="s">
        <v>54</v>
      </c>
      <c r="BD43" s="614"/>
      <c r="BE43" s="614"/>
      <c r="BF43" s="614"/>
      <c r="BG43" s="615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</row>
    <row r="44" spans="3:74" ht="9.9499999999999993" customHeight="1">
      <c r="C44" s="23"/>
      <c r="D44" s="603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30"/>
      <c r="AK44" s="24"/>
      <c r="AL44" s="608"/>
      <c r="AM44" s="609"/>
      <c r="AN44" s="609"/>
      <c r="AO44" s="609"/>
      <c r="AP44" s="609"/>
      <c r="AQ44" s="609"/>
      <c r="AR44" s="610"/>
      <c r="AS44" s="616" t="s">
        <v>55</v>
      </c>
      <c r="AT44" s="617"/>
      <c r="AU44" s="617"/>
      <c r="AV44" s="617"/>
      <c r="AW44" s="618"/>
      <c r="AX44" s="571" t="s">
        <v>55</v>
      </c>
      <c r="AY44" s="572"/>
      <c r="AZ44" s="572"/>
      <c r="BA44" s="572"/>
      <c r="BB44" s="643"/>
      <c r="BC44" s="571" t="s">
        <v>55</v>
      </c>
      <c r="BD44" s="572"/>
      <c r="BE44" s="572"/>
      <c r="BF44" s="572"/>
      <c r="BG44" s="573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</row>
    <row r="45" spans="3:74" ht="9.9499999999999993" customHeight="1">
      <c r="C45" s="23"/>
      <c r="D45" s="603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30"/>
      <c r="AK45" s="24"/>
      <c r="AL45" s="611"/>
      <c r="AM45" s="612"/>
      <c r="AN45" s="612"/>
      <c r="AO45" s="612"/>
      <c r="AP45" s="612"/>
      <c r="AQ45" s="612"/>
      <c r="AR45" s="613"/>
      <c r="AS45" s="619"/>
      <c r="AT45" s="620"/>
      <c r="AU45" s="620"/>
      <c r="AV45" s="620"/>
      <c r="AW45" s="621"/>
      <c r="AX45" s="574"/>
      <c r="AY45" s="575"/>
      <c r="AZ45" s="575"/>
      <c r="BA45" s="575"/>
      <c r="BB45" s="644"/>
      <c r="BC45" s="574"/>
      <c r="BD45" s="575"/>
      <c r="BE45" s="575"/>
      <c r="BF45" s="575"/>
      <c r="BG45" s="576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</row>
    <row r="46" spans="3:74" ht="8.25" customHeight="1">
      <c r="C46" s="23"/>
      <c r="D46" s="604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2"/>
      <c r="AK46" s="24"/>
      <c r="AL46" s="622" t="s">
        <v>288</v>
      </c>
      <c r="AM46" s="623"/>
      <c r="AN46" s="623"/>
      <c r="AO46" s="623"/>
      <c r="AP46" s="623"/>
      <c r="AQ46" s="623"/>
      <c r="AR46" s="623"/>
      <c r="AS46" s="623"/>
      <c r="AT46" s="623"/>
      <c r="AU46" s="623"/>
      <c r="AV46" s="623"/>
      <c r="AW46" s="623"/>
      <c r="AX46" s="623"/>
      <c r="AY46" s="623"/>
      <c r="AZ46" s="623"/>
      <c r="BA46" s="623"/>
      <c r="BB46" s="623"/>
      <c r="BC46" s="623"/>
      <c r="BD46" s="623"/>
      <c r="BE46" s="623"/>
      <c r="BF46" s="623"/>
      <c r="BG46" s="624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</row>
    <row r="47" spans="3:74" ht="8.25" customHeight="1">
      <c r="C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625"/>
      <c r="AM47" s="626"/>
      <c r="AN47" s="626"/>
      <c r="AO47" s="626"/>
      <c r="AP47" s="626"/>
      <c r="AQ47" s="626"/>
      <c r="AR47" s="626"/>
      <c r="AS47" s="626"/>
      <c r="AT47" s="626"/>
      <c r="AU47" s="626"/>
      <c r="AV47" s="626"/>
      <c r="AW47" s="626"/>
      <c r="AX47" s="626"/>
      <c r="AY47" s="626"/>
      <c r="AZ47" s="626"/>
      <c r="BA47" s="626"/>
      <c r="BB47" s="626"/>
      <c r="BC47" s="626"/>
      <c r="BD47" s="626"/>
      <c r="BE47" s="626"/>
      <c r="BF47" s="626"/>
      <c r="BG47" s="627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</row>
    <row r="48" spans="3:74" ht="8.25" customHeight="1">
      <c r="C48" s="33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628"/>
      <c r="AM48" s="629"/>
      <c r="AN48" s="629"/>
      <c r="AO48" s="629"/>
      <c r="AP48" s="629"/>
      <c r="AQ48" s="629"/>
      <c r="AR48" s="629"/>
      <c r="AS48" s="629"/>
      <c r="AT48" s="629"/>
      <c r="AU48" s="629"/>
      <c r="AV48" s="629"/>
      <c r="AW48" s="629"/>
      <c r="AX48" s="629"/>
      <c r="AY48" s="629"/>
      <c r="AZ48" s="629"/>
      <c r="BA48" s="629"/>
      <c r="BB48" s="629"/>
      <c r="BC48" s="629"/>
      <c r="BD48" s="629"/>
      <c r="BE48" s="629"/>
      <c r="BF48" s="629"/>
      <c r="BG48" s="630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</row>
    <row r="49" spans="13:74" ht="4.5" customHeight="1">
      <c r="AY49" s="34"/>
      <c r="AZ49" s="34"/>
      <c r="BA49" s="34"/>
      <c r="BB49" s="34"/>
      <c r="BC49" s="34"/>
      <c r="BD49" s="34"/>
      <c r="BE49" s="34"/>
      <c r="BF49" s="34"/>
      <c r="BG49" s="34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</row>
    <row r="50" spans="13:74" ht="18" customHeight="1">
      <c r="AY50" s="35"/>
      <c r="AZ50" s="35"/>
      <c r="BA50" s="35"/>
      <c r="BB50" s="35"/>
      <c r="BC50" s="35"/>
      <c r="BD50" s="35"/>
      <c r="BE50" s="35"/>
      <c r="BF50" s="35"/>
      <c r="BG50" s="35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</row>
    <row r="51" spans="13:74" ht="8.25" customHeight="1">
      <c r="M51" s="6"/>
      <c r="N51" s="6"/>
      <c r="O51" s="6"/>
      <c r="P51" s="6"/>
      <c r="Q51" s="6"/>
      <c r="AY51" s="35"/>
      <c r="AZ51" s="35"/>
      <c r="BA51" s="35"/>
      <c r="BB51" s="35"/>
      <c r="BC51" s="35"/>
      <c r="BD51" s="35"/>
      <c r="BE51" s="35"/>
      <c r="BF51" s="35"/>
      <c r="BG51" s="35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</row>
    <row r="52" spans="13:74" ht="8.25" customHeight="1">
      <c r="M52" s="6"/>
      <c r="N52" s="6"/>
      <c r="O52" s="6"/>
      <c r="P52" s="6"/>
      <c r="Q52" s="6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</row>
    <row r="53" spans="13:74" ht="8.25" customHeight="1">
      <c r="M53" s="6"/>
      <c r="N53" s="6"/>
      <c r="O53" s="6"/>
      <c r="P53" s="6"/>
      <c r="Q53" s="6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</row>
    <row r="54" spans="13:74" ht="8.25" customHeight="1">
      <c r="M54" s="6"/>
      <c r="N54" s="6"/>
      <c r="O54" s="6"/>
      <c r="P54" s="6"/>
      <c r="Q54" s="6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</row>
    <row r="55" spans="13:74" ht="8.25" customHeight="1">
      <c r="M55" s="6"/>
      <c r="N55" s="6"/>
      <c r="O55" s="6"/>
      <c r="P55" s="6"/>
      <c r="Q55" s="6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</row>
    <row r="56" spans="13:74" ht="15" customHeight="1">
      <c r="M56" s="6"/>
      <c r="N56" s="6"/>
      <c r="O56" s="6"/>
      <c r="P56" s="6"/>
      <c r="Q56" s="6"/>
      <c r="BI56" s="2"/>
      <c r="BJ56" s="2"/>
      <c r="BK56" s="2"/>
      <c r="BL56" s="2"/>
      <c r="BM56" s="2" t="s">
        <v>57</v>
      </c>
      <c r="BN56" s="2" t="s">
        <v>58</v>
      </c>
      <c r="BO56" s="2" t="s">
        <v>57</v>
      </c>
      <c r="BP56" s="36" t="s">
        <v>59</v>
      </c>
      <c r="BQ56" s="2"/>
      <c r="BR56" s="36" t="s">
        <v>59</v>
      </c>
      <c r="BS56" s="2" t="s">
        <v>60</v>
      </c>
      <c r="BT56" s="2"/>
      <c r="BU56" s="2"/>
      <c r="BV56" s="2"/>
    </row>
    <row r="57" spans="13:74" ht="15" customHeight="1">
      <c r="M57" s="6"/>
      <c r="N57" s="6"/>
      <c r="O57" s="6"/>
      <c r="P57" s="6"/>
      <c r="Q57" s="6"/>
      <c r="BI57" s="2"/>
      <c r="BJ57" s="2"/>
      <c r="BK57" s="2"/>
      <c r="BL57" s="2"/>
      <c r="BM57" s="2" t="s">
        <v>61</v>
      </c>
      <c r="BN57" s="2" t="s">
        <v>62</v>
      </c>
      <c r="BO57" s="2" t="s">
        <v>61</v>
      </c>
      <c r="BP57" s="36" t="s">
        <v>63</v>
      </c>
      <c r="BQ57" s="2"/>
      <c r="BR57" s="36" t="s">
        <v>63</v>
      </c>
      <c r="BS57" s="2" t="s">
        <v>64</v>
      </c>
      <c r="BT57" s="2"/>
      <c r="BU57" s="2"/>
      <c r="BV57" s="2"/>
    </row>
    <row r="58" spans="13:74" ht="15" customHeight="1">
      <c r="M58" s="6"/>
      <c r="N58" s="6"/>
      <c r="O58" s="6"/>
      <c r="P58" s="6"/>
      <c r="Q58" s="6"/>
      <c r="BI58" s="2"/>
      <c r="BJ58" s="2"/>
      <c r="BK58" s="2"/>
      <c r="BL58" s="2"/>
      <c r="BM58" s="2" t="s">
        <v>65</v>
      </c>
      <c r="BN58" s="2" t="s">
        <v>66</v>
      </c>
      <c r="BO58" s="2" t="s">
        <v>65</v>
      </c>
      <c r="BP58" s="36"/>
      <c r="BQ58" s="2"/>
      <c r="BR58" s="36"/>
      <c r="BS58" s="2"/>
      <c r="BT58" s="2"/>
      <c r="BU58" s="2"/>
      <c r="BV58" s="2"/>
    </row>
    <row r="59" spans="13:74" ht="15" customHeight="1">
      <c r="M59" s="6"/>
      <c r="N59" s="6"/>
      <c r="O59" s="6"/>
      <c r="P59" s="6"/>
      <c r="Q59" s="6"/>
      <c r="BI59" s="2"/>
      <c r="BJ59" s="2"/>
      <c r="BK59" s="2"/>
      <c r="BL59" s="2"/>
      <c r="BM59" s="2"/>
      <c r="BN59" s="2"/>
      <c r="BO59" s="2"/>
      <c r="BP59" s="37" t="s">
        <v>67</v>
      </c>
      <c r="BQ59" s="2"/>
      <c r="BR59" s="2"/>
      <c r="BS59" s="2"/>
      <c r="BT59" s="2"/>
      <c r="BU59" s="2"/>
      <c r="BV59" s="2"/>
    </row>
    <row r="60" spans="13:74" ht="15" customHeight="1">
      <c r="BI60" s="2"/>
      <c r="BJ60" s="2"/>
      <c r="BK60" s="2"/>
      <c r="BL60" s="2"/>
      <c r="BM60" s="2"/>
      <c r="BN60" s="2"/>
      <c r="BO60" s="2"/>
      <c r="BP60" s="36">
        <v>0.05</v>
      </c>
      <c r="BQ60" s="2"/>
      <c r="BR60" s="2"/>
      <c r="BS60" s="2"/>
      <c r="BT60" s="2"/>
      <c r="BU60" s="2"/>
      <c r="BV60" s="2"/>
    </row>
    <row r="61" spans="13:74" ht="15" customHeight="1">
      <c r="BI61" s="2"/>
      <c r="BJ61" s="2"/>
      <c r="BK61" s="2"/>
      <c r="BL61" s="2"/>
      <c r="BM61" s="2"/>
      <c r="BN61" s="2"/>
      <c r="BO61" s="2"/>
      <c r="BP61" s="36">
        <v>0.1</v>
      </c>
      <c r="BQ61" s="2"/>
      <c r="BR61" s="2"/>
      <c r="BS61" s="2"/>
      <c r="BT61" s="2"/>
      <c r="BU61" s="2"/>
      <c r="BV61" s="2"/>
    </row>
    <row r="62" spans="13:74" ht="15" customHeight="1">
      <c r="BI62" s="2"/>
      <c r="BJ62" s="2"/>
      <c r="BK62" s="2"/>
      <c r="BL62" s="2"/>
      <c r="BM62" s="2" t="s">
        <v>68</v>
      </c>
      <c r="BN62" s="2"/>
      <c r="BO62" s="2"/>
      <c r="BP62" s="2"/>
      <c r="BQ62" s="2"/>
      <c r="BR62" s="2"/>
      <c r="BS62" s="2"/>
      <c r="BT62" s="2"/>
      <c r="BU62" s="2"/>
      <c r="BV62" s="2"/>
    </row>
    <row r="63" spans="13:74" ht="15" customHeight="1">
      <c r="BI63" s="2"/>
      <c r="BJ63" s="2"/>
      <c r="BK63" s="2"/>
      <c r="BL63" s="2"/>
      <c r="BM63" s="2" t="s">
        <v>69</v>
      </c>
      <c r="BN63" s="2"/>
      <c r="BO63" s="524" t="s">
        <v>281</v>
      </c>
      <c r="BP63" s="2"/>
      <c r="BQ63" s="2"/>
      <c r="BR63" s="2"/>
      <c r="BS63" s="2"/>
      <c r="BT63" s="2"/>
      <c r="BU63" s="2"/>
      <c r="BV63" s="2"/>
    </row>
    <row r="64" spans="13:74" ht="15" customHeight="1">
      <c r="BI64" s="2"/>
      <c r="BJ64" s="2"/>
      <c r="BK64" s="2"/>
      <c r="BL64" s="2"/>
      <c r="BM64" s="2" t="s">
        <v>70</v>
      </c>
      <c r="BN64" s="2"/>
      <c r="BO64" s="524" t="s">
        <v>282</v>
      </c>
      <c r="BP64" s="2"/>
      <c r="BQ64" s="2"/>
      <c r="BR64" s="2"/>
      <c r="BS64" s="2"/>
      <c r="BT64" s="2"/>
      <c r="BU64" s="2"/>
      <c r="BV64" s="2"/>
    </row>
    <row r="65" spans="61:74" ht="15" customHeight="1">
      <c r="BI65" s="2"/>
      <c r="BJ65" s="2"/>
      <c r="BK65" s="2"/>
      <c r="BL65" s="2"/>
      <c r="BM65" s="2"/>
      <c r="BN65" s="2"/>
      <c r="BO65" s="39"/>
      <c r="BP65" s="2"/>
      <c r="BQ65" s="2"/>
      <c r="BR65" s="2"/>
      <c r="BS65" s="2"/>
      <c r="BT65" s="2">
        <v>100</v>
      </c>
      <c r="BU65" s="38" t="s">
        <v>71</v>
      </c>
      <c r="BV65" s="38" t="s">
        <v>71</v>
      </c>
    </row>
    <row r="66" spans="61:74" ht="15" customHeight="1">
      <c r="BI66" s="2"/>
      <c r="BJ66" s="2"/>
      <c r="BK66" s="2"/>
      <c r="BL66" s="2"/>
      <c r="BM66" s="2"/>
      <c r="BN66" s="2"/>
      <c r="BO66" s="39" t="s">
        <v>283</v>
      </c>
      <c r="BP66" s="2"/>
      <c r="BQ66" s="2"/>
      <c r="BR66" s="2"/>
      <c r="BS66" s="2"/>
      <c r="BT66" s="2">
        <v>20</v>
      </c>
      <c r="BU66" s="2" t="s">
        <v>73</v>
      </c>
      <c r="BV66" s="2">
        <v>90</v>
      </c>
    </row>
    <row r="67" spans="61:74" ht="15" customHeight="1">
      <c r="BI67" s="2"/>
      <c r="BJ67" s="2"/>
      <c r="BK67" s="2"/>
      <c r="BL67" s="2"/>
      <c r="BM67" s="2"/>
      <c r="BN67" s="2"/>
      <c r="BO67" s="39" t="s">
        <v>72</v>
      </c>
      <c r="BP67" s="2"/>
      <c r="BQ67" s="2"/>
      <c r="BR67" s="2"/>
      <c r="BS67" s="2"/>
      <c r="BT67" s="40">
        <v>30</v>
      </c>
      <c r="BU67" s="2"/>
      <c r="BV67" s="2">
        <v>120</v>
      </c>
    </row>
    <row r="68" spans="61:74" ht="15" customHeight="1">
      <c r="BI68" s="2"/>
      <c r="BJ68" s="2"/>
      <c r="BK68" s="2"/>
      <c r="BL68" s="2"/>
      <c r="BM68" s="2"/>
      <c r="BN68" s="2"/>
      <c r="BO68" s="39" t="s">
        <v>74</v>
      </c>
      <c r="BP68" s="2"/>
      <c r="BQ68" s="2"/>
      <c r="BR68" s="2"/>
      <c r="BS68" s="2"/>
      <c r="BT68" s="2">
        <v>40</v>
      </c>
      <c r="BU68" s="2"/>
      <c r="BV68" s="2"/>
    </row>
    <row r="69" spans="61:74" ht="15" customHeight="1">
      <c r="BI69" s="2"/>
      <c r="BJ69" s="2"/>
      <c r="BK69" s="2"/>
      <c r="BL69" s="2"/>
      <c r="BM69" s="2"/>
      <c r="BN69" s="2"/>
      <c r="BO69" s="39" t="s">
        <v>75</v>
      </c>
      <c r="BP69" s="2"/>
      <c r="BQ69" s="2"/>
      <c r="BR69" s="2"/>
      <c r="BS69" s="2"/>
      <c r="BT69" s="2">
        <v>50</v>
      </c>
      <c r="BU69" s="2"/>
      <c r="BV69" s="2"/>
    </row>
    <row r="70" spans="61:74" ht="15" customHeight="1">
      <c r="BI70" s="2"/>
      <c r="BJ70" s="2"/>
      <c r="BK70" s="2"/>
      <c r="BL70" s="2"/>
      <c r="BM70" s="2"/>
      <c r="BN70" s="2"/>
      <c r="BO70" s="39" t="s">
        <v>76</v>
      </c>
      <c r="BP70" s="2"/>
      <c r="BQ70" s="2"/>
      <c r="BR70" s="2"/>
      <c r="BS70" s="2"/>
      <c r="BT70" s="2">
        <v>60</v>
      </c>
      <c r="BU70" s="2"/>
      <c r="BV70" s="2"/>
    </row>
    <row r="71" spans="61:74" ht="15" customHeight="1">
      <c r="BI71" s="2"/>
      <c r="BJ71" s="2"/>
      <c r="BK71" s="2"/>
      <c r="BL71" s="2"/>
      <c r="BM71" s="2"/>
      <c r="BN71" s="2"/>
      <c r="BO71" s="39" t="s">
        <v>77</v>
      </c>
      <c r="BP71" s="2"/>
      <c r="BQ71" s="2"/>
      <c r="BR71" s="2"/>
      <c r="BS71" s="2"/>
      <c r="BT71" s="2">
        <v>70</v>
      </c>
      <c r="BU71" s="2"/>
      <c r="BV71" s="2"/>
    </row>
    <row r="72" spans="61:74" ht="15" customHeight="1">
      <c r="BI72" s="2"/>
      <c r="BJ72" s="2"/>
      <c r="BK72" s="2"/>
      <c r="BL72" s="2"/>
      <c r="BM72" s="2"/>
      <c r="BN72" s="2"/>
      <c r="BO72" s="39" t="s">
        <v>78</v>
      </c>
      <c r="BP72" s="2"/>
      <c r="BQ72" s="2"/>
      <c r="BR72" s="2"/>
      <c r="BS72" s="2"/>
      <c r="BT72" s="2">
        <v>80</v>
      </c>
      <c r="BU72" s="2"/>
      <c r="BV72" s="2"/>
    </row>
    <row r="73" spans="61:74" ht="15" customHeight="1">
      <c r="BI73" s="2"/>
      <c r="BJ73" s="2"/>
      <c r="BK73" s="2"/>
      <c r="BL73" s="2"/>
      <c r="BM73" s="2"/>
      <c r="BN73" s="2"/>
      <c r="BO73" s="39" t="s">
        <v>79</v>
      </c>
      <c r="BP73" s="2"/>
      <c r="BQ73" s="2"/>
      <c r="BR73" s="2"/>
      <c r="BS73" s="2"/>
      <c r="BT73" s="38" t="s">
        <v>71</v>
      </c>
      <c r="BU73" s="2"/>
      <c r="BV73" s="2"/>
    </row>
    <row r="74" spans="61:74" ht="15" customHeight="1">
      <c r="BI74" s="2"/>
      <c r="BJ74" s="2"/>
      <c r="BK74" s="2"/>
      <c r="BL74" s="2"/>
      <c r="BM74" s="2"/>
      <c r="BN74" s="2"/>
      <c r="BO74" s="39" t="s">
        <v>80</v>
      </c>
      <c r="BP74" s="2"/>
      <c r="BQ74" s="2"/>
      <c r="BR74" s="2"/>
      <c r="BS74" s="2"/>
      <c r="BT74" s="2"/>
      <c r="BU74" s="2"/>
      <c r="BV74" s="2"/>
    </row>
    <row r="75" spans="61:74" ht="15" customHeight="1">
      <c r="BI75" s="2"/>
      <c r="BJ75" s="2"/>
      <c r="BK75" s="2"/>
      <c r="BL75" s="2"/>
      <c r="BM75" s="2"/>
      <c r="BN75" s="2"/>
      <c r="BO75" s="39" t="s">
        <v>81</v>
      </c>
      <c r="BP75" s="2"/>
      <c r="BQ75" s="2"/>
      <c r="BR75" s="2"/>
      <c r="BS75" s="2"/>
      <c r="BT75" s="41" t="s">
        <v>55</v>
      </c>
      <c r="BU75" s="2"/>
      <c r="BV75" s="2"/>
    </row>
    <row r="76" spans="61:74" ht="15" customHeight="1">
      <c r="BI76" s="2"/>
      <c r="BJ76" s="2"/>
      <c r="BK76" s="2"/>
      <c r="BL76" s="2"/>
      <c r="BM76" s="2"/>
      <c r="BN76" s="2"/>
      <c r="BO76" s="39" t="s">
        <v>82</v>
      </c>
      <c r="BP76" s="39"/>
      <c r="BQ76" s="39"/>
      <c r="BR76" s="39"/>
      <c r="BS76" s="2"/>
      <c r="BT76" s="41" t="s">
        <v>83</v>
      </c>
      <c r="BU76" s="2"/>
      <c r="BV76" s="2"/>
    </row>
    <row r="77" spans="61:74" ht="15" customHeight="1">
      <c r="BI77" s="2"/>
      <c r="BJ77" s="2"/>
      <c r="BK77" s="2"/>
      <c r="BL77" s="2"/>
      <c r="BM77" s="2"/>
      <c r="BN77" s="2"/>
      <c r="BO77" s="39" t="s">
        <v>283</v>
      </c>
      <c r="BP77" s="39"/>
      <c r="BQ77" s="39"/>
      <c r="BR77" s="39"/>
      <c r="BS77" s="2"/>
      <c r="BT77" s="41" t="s">
        <v>85</v>
      </c>
      <c r="BU77" s="2"/>
      <c r="BV77" s="2"/>
    </row>
    <row r="78" spans="61:74" ht="15" customHeight="1">
      <c r="BI78" s="2"/>
      <c r="BJ78" s="2"/>
      <c r="BK78" s="2"/>
      <c r="BL78" s="2"/>
      <c r="BM78" s="2"/>
      <c r="BN78" s="2"/>
      <c r="BO78" s="39" t="s">
        <v>84</v>
      </c>
      <c r="BP78" s="39"/>
      <c r="BQ78" s="39"/>
      <c r="BR78" s="39"/>
      <c r="BS78" s="2"/>
      <c r="BT78" s="41" t="s">
        <v>56</v>
      </c>
      <c r="BU78" s="2"/>
      <c r="BV78" s="2"/>
    </row>
    <row r="79" spans="61:74" ht="15" customHeight="1">
      <c r="BI79" s="2"/>
      <c r="BJ79" s="2"/>
      <c r="BK79" s="2"/>
      <c r="BL79" s="2"/>
      <c r="BM79" s="2"/>
      <c r="BN79" s="2"/>
      <c r="BO79" s="39" t="s">
        <v>86</v>
      </c>
      <c r="BP79" s="39"/>
      <c r="BQ79" s="39"/>
      <c r="BR79" s="39"/>
      <c r="BS79" s="2"/>
      <c r="BT79" s="41" t="s">
        <v>88</v>
      </c>
      <c r="BU79" s="2"/>
      <c r="BV79" s="2"/>
    </row>
    <row r="80" spans="61:74" ht="15" customHeight="1">
      <c r="BI80" s="2"/>
      <c r="BJ80" s="2"/>
      <c r="BK80" s="2"/>
      <c r="BL80" s="2"/>
      <c r="BM80" s="2"/>
      <c r="BN80" s="2"/>
      <c r="BO80" s="39" t="s">
        <v>87</v>
      </c>
      <c r="BP80" s="39"/>
      <c r="BQ80" s="39"/>
      <c r="BR80" s="39"/>
      <c r="BS80" s="2"/>
      <c r="BT80" s="2"/>
      <c r="BU80" s="2"/>
      <c r="BV80" s="2"/>
    </row>
    <row r="81" spans="61:74" ht="15" customHeight="1">
      <c r="BI81" s="2"/>
      <c r="BJ81" s="2"/>
      <c r="BK81" s="2"/>
      <c r="BL81" s="2"/>
      <c r="BM81" s="2"/>
      <c r="BN81" s="2"/>
      <c r="BO81" s="39" t="s">
        <v>89</v>
      </c>
      <c r="BP81" s="39"/>
      <c r="BQ81" s="39"/>
      <c r="BR81" s="39"/>
      <c r="BS81" s="2"/>
      <c r="BT81" s="2"/>
      <c r="BU81" s="2"/>
      <c r="BV81" s="2"/>
    </row>
    <row r="82" spans="61:74" ht="15" customHeight="1">
      <c r="BI82" s="2"/>
      <c r="BJ82" s="2"/>
      <c r="BK82" s="2"/>
      <c r="BL82" s="2"/>
      <c r="BM82" s="2"/>
      <c r="BN82" s="2"/>
      <c r="BO82" s="39" t="s">
        <v>90</v>
      </c>
      <c r="BP82" s="39"/>
      <c r="BQ82" s="39"/>
      <c r="BR82" s="39"/>
      <c r="BS82" s="2"/>
      <c r="BT82" s="2"/>
      <c r="BU82" s="2"/>
      <c r="BV82" s="2"/>
    </row>
    <row r="83" spans="61:74" ht="15" customHeight="1">
      <c r="BI83" s="2"/>
      <c r="BJ83" s="2"/>
      <c r="BK83" s="2"/>
      <c r="BL83" s="2"/>
      <c r="BM83" s="2"/>
      <c r="BN83" s="2"/>
      <c r="BO83" s="39" t="s">
        <v>91</v>
      </c>
      <c r="BP83" s="39"/>
      <c r="BQ83" s="39"/>
      <c r="BR83" s="39"/>
      <c r="BS83" s="2"/>
      <c r="BT83" s="2"/>
      <c r="BU83" s="2"/>
      <c r="BV83" s="2"/>
    </row>
    <row r="84" spans="61:74" ht="15" customHeight="1">
      <c r="BI84" s="2"/>
      <c r="BJ84" s="2"/>
      <c r="BK84" s="2"/>
      <c r="BL84" s="2"/>
      <c r="BM84" s="2"/>
      <c r="BN84" s="2"/>
      <c r="BO84" s="39" t="s">
        <v>92</v>
      </c>
      <c r="BP84" s="39"/>
      <c r="BQ84" s="39"/>
      <c r="BR84" s="39"/>
      <c r="BS84" s="2"/>
      <c r="BT84" s="2"/>
      <c r="BU84" s="2"/>
      <c r="BV84" s="2"/>
    </row>
    <row r="85" spans="61:74" ht="15" customHeight="1">
      <c r="BI85" s="2"/>
      <c r="BJ85" s="2"/>
      <c r="BK85" s="2"/>
      <c r="BL85" s="2"/>
      <c r="BM85" s="2"/>
      <c r="BN85" s="2"/>
      <c r="BO85" s="39" t="s">
        <v>93</v>
      </c>
      <c r="BP85" s="39"/>
      <c r="BQ85" s="39"/>
      <c r="BR85" s="39"/>
      <c r="BS85" s="2"/>
      <c r="BT85" s="2"/>
      <c r="BU85" s="2"/>
      <c r="BV85" s="2"/>
    </row>
    <row r="86" spans="61:74" ht="15" customHeight="1">
      <c r="BI86" s="2"/>
      <c r="BJ86" s="2"/>
      <c r="BK86" s="2"/>
      <c r="BL86" s="2"/>
      <c r="BM86" s="2"/>
      <c r="BN86" s="2"/>
      <c r="BO86" s="39" t="s">
        <v>94</v>
      </c>
      <c r="BP86" s="2"/>
      <c r="BQ86" s="2"/>
      <c r="BR86" s="2"/>
      <c r="BS86" s="2"/>
      <c r="BT86" s="2"/>
      <c r="BU86" s="2"/>
      <c r="BV86" s="2"/>
    </row>
  </sheetData>
  <mergeCells count="99">
    <mergeCell ref="AY3:BE3"/>
    <mergeCell ref="D6:P8"/>
    <mergeCell ref="Q6:U8"/>
    <mergeCell ref="X6:AH6"/>
    <mergeCell ref="AT6:AW7"/>
    <mergeCell ref="AX6:AX7"/>
    <mergeCell ref="AY6:BD7"/>
    <mergeCell ref="C1:N1"/>
    <mergeCell ref="V2:AL2"/>
    <mergeCell ref="AV3:AX3"/>
    <mergeCell ref="C16:I16"/>
    <mergeCell ref="J16:AK16"/>
    <mergeCell ref="D9:P10"/>
    <mergeCell ref="Q9:U10"/>
    <mergeCell ref="AM9:AP9"/>
    <mergeCell ref="BC12:BE13"/>
    <mergeCell ref="C13:I13"/>
    <mergeCell ref="J13:K13"/>
    <mergeCell ref="L13:X13"/>
    <mergeCell ref="C14:I14"/>
    <mergeCell ref="J14:K15"/>
    <mergeCell ref="L14:X15"/>
    <mergeCell ref="C15:E15"/>
    <mergeCell ref="F15:G15"/>
    <mergeCell ref="H15:I15"/>
    <mergeCell ref="C12:I12"/>
    <mergeCell ref="J12:K12"/>
    <mergeCell ref="L12:X12"/>
    <mergeCell ref="AZ17:BG17"/>
    <mergeCell ref="C18:I20"/>
    <mergeCell ref="J18:L19"/>
    <mergeCell ref="N18:P18"/>
    <mergeCell ref="Q18:BG18"/>
    <mergeCell ref="M19:P19"/>
    <mergeCell ref="Q19:BG19"/>
    <mergeCell ref="L20:P20"/>
    <mergeCell ref="Q20:BG20"/>
    <mergeCell ref="C17:I17"/>
    <mergeCell ref="J17:AK17"/>
    <mergeCell ref="AL17:AP17"/>
    <mergeCell ref="AQ17:AX17"/>
    <mergeCell ref="S26:T27"/>
    <mergeCell ref="U26:W27"/>
    <mergeCell ref="X26:Y27"/>
    <mergeCell ref="Z26:AK27"/>
    <mergeCell ref="C21:I21"/>
    <mergeCell ref="J21:AK21"/>
    <mergeCell ref="Q26:R27"/>
    <mergeCell ref="AL21:AP27"/>
    <mergeCell ref="AQ21:AU21"/>
    <mergeCell ref="AV21:BG21"/>
    <mergeCell ref="C22:I31"/>
    <mergeCell ref="J22:M23"/>
    <mergeCell ref="N22:AK23"/>
    <mergeCell ref="AQ22:AU24"/>
    <mergeCell ref="AV22:BG24"/>
    <mergeCell ref="J24:M25"/>
    <mergeCell ref="N24:AK25"/>
    <mergeCell ref="AQ25:AU27"/>
    <mergeCell ref="AV25:BG27"/>
    <mergeCell ref="J26:M29"/>
    <mergeCell ref="N26:P27"/>
    <mergeCell ref="AI28:AI29"/>
    <mergeCell ref="AL30:BG31"/>
    <mergeCell ref="C32:I34"/>
    <mergeCell ref="AL32:BG34"/>
    <mergeCell ref="AL28:BG29"/>
    <mergeCell ref="J30:M31"/>
    <mergeCell ref="N30:R31"/>
    <mergeCell ref="S30:T31"/>
    <mergeCell ref="U30:X31"/>
    <mergeCell ref="Y30:AB31"/>
    <mergeCell ref="AC30:AE31"/>
    <mergeCell ref="AF30:AF31"/>
    <mergeCell ref="AG30:AJ31"/>
    <mergeCell ref="AK30:AK31"/>
    <mergeCell ref="J32:AK32"/>
    <mergeCell ref="N28:P29"/>
    <mergeCell ref="U28:W29"/>
    <mergeCell ref="X28:Y29"/>
    <mergeCell ref="Z28:AB29"/>
    <mergeCell ref="AC28:AF29"/>
    <mergeCell ref="AG28:AH29"/>
    <mergeCell ref="J33:AK34"/>
    <mergeCell ref="AX44:BB45"/>
    <mergeCell ref="Q28:R29"/>
    <mergeCell ref="S28:T29"/>
    <mergeCell ref="BC44:BG45"/>
    <mergeCell ref="D35:AJ40"/>
    <mergeCell ref="AL35:BG37"/>
    <mergeCell ref="AL38:BG39"/>
    <mergeCell ref="AL40:BG42"/>
    <mergeCell ref="D41:D46"/>
    <mergeCell ref="AL43:AR45"/>
    <mergeCell ref="AS43:AW43"/>
    <mergeCell ref="AX43:BB43"/>
    <mergeCell ref="BC43:BG43"/>
    <mergeCell ref="AS44:AW45"/>
    <mergeCell ref="AL46:BG48"/>
  </mergeCells>
  <phoneticPr fontId="4"/>
  <dataValidations count="16">
    <dataValidation type="list" allowBlank="1" showInputMessage="1" showErrorMessage="1" sqref="J18:L19 L20:P20">
      <formula1>$BP$56:$BP$57</formula1>
    </dataValidation>
    <dataValidation type="list" allowBlank="1" showInputMessage="1" showErrorMessage="1" sqref="F15">
      <formula1>"　,5,8,10"</formula1>
    </dataValidation>
    <dataValidation type="list" allowBlank="1" sqref="AV21:BG21">
      <formula1>$BM$56:$BM$58</formula1>
    </dataValidation>
    <dataValidation type="list" allowBlank="1" sqref="AV22:BG24">
      <formula1>$BN$56:$BN$58</formula1>
    </dataValidation>
    <dataValidation type="list" allowBlank="1" sqref="AV25:BG27">
      <formula1>$BO$56:$BO$58</formula1>
    </dataValidation>
    <dataValidation type="list" allowBlank="1" sqref="N22:AK23">
      <formula1>$BM$62:$BM$64</formula1>
    </dataValidation>
    <dataValidation type="list" allowBlank="1" sqref="Q28:R29">
      <formula1>$BT$65:$BT$73</formula1>
    </dataValidation>
    <dataValidation type="list" allowBlank="1" showErrorMessage="1" sqref="AG28:AH29">
      <formula1>$BV$65:$BV$67</formula1>
    </dataValidation>
    <dataValidation type="list" allowBlank="1" showErrorMessage="1" sqref="Q26:R27">
      <formula1>$BT$65:$BT$73</formula1>
    </dataValidation>
    <dataValidation type="list" allowBlank="1" showInputMessage="1" showErrorMessage="1" sqref="S30:T31">
      <formula1>$BP$59:$BP$61</formula1>
    </dataValidation>
    <dataValidation type="list" allowBlank="1" showErrorMessage="1" sqref="Y30">
      <formula1>$BR$56:$BR$57</formula1>
    </dataValidation>
    <dataValidation type="list" allowBlank="1" showErrorMessage="1" sqref="N30:R31">
      <formula1>$BP$56:$BP$57</formula1>
    </dataValidation>
    <dataValidation type="list" allowBlank="1" showInputMessage="1" showErrorMessage="1" sqref="AS44:BG45">
      <formula1>$BT$75:$BT$77</formula1>
    </dataValidation>
    <dataValidation type="list" allowBlank="1" showInputMessage="1" showErrorMessage="1" sqref="J32:AK32">
      <formula1>$BO$63:$BO$64</formula1>
    </dataValidation>
    <dataValidation type="list" allowBlank="1" showInputMessage="1" showErrorMessage="1" sqref="J33:AK34">
      <formula1>$BO$66:$BO$86</formula1>
    </dataValidation>
    <dataValidation type="list" allowBlank="1" showInputMessage="1" showErrorMessage="1" sqref="AX6:AX7">
      <formula1>$BS$56:$BS$57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9685039370078741"/>
  <pageSetup paperSize="9" scale="91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86"/>
  <sheetViews>
    <sheetView showGridLines="0" view="pageBreakPreview" topLeftCell="A4" zoomScale="85" zoomScaleNormal="100" zoomScaleSheetLayoutView="85" workbookViewId="0">
      <selection activeCell="J32" sqref="J32:AK32"/>
    </sheetView>
  </sheetViews>
  <sheetFormatPr defaultColWidth="4.125" defaultRowHeight="15" customHeight="1"/>
  <cols>
    <col min="1" max="2" width="1.625" style="1" customWidth="1"/>
    <col min="3" max="4" width="2.625" style="1" customWidth="1"/>
    <col min="5" max="5" width="2.375" style="1" customWidth="1"/>
    <col min="6" max="9" width="2.625" style="1" customWidth="1"/>
    <col min="10" max="12" width="2.75" style="1" customWidth="1"/>
    <col min="13" max="13" width="2.375" style="1" customWidth="1"/>
    <col min="14" max="20" width="2.625" style="1" customWidth="1"/>
    <col min="21" max="59" width="2.375" style="1" customWidth="1"/>
    <col min="60" max="60" width="2.125" style="1" customWidth="1"/>
    <col min="61" max="62" width="2.125" style="1" hidden="1" customWidth="1"/>
    <col min="63" max="64" width="4.125" style="1" hidden="1" customWidth="1"/>
    <col min="65" max="67" width="35.375" style="1" hidden="1" customWidth="1"/>
    <col min="68" max="71" width="14.125" style="1" hidden="1" customWidth="1"/>
    <col min="72" max="74" width="4.125" style="1" hidden="1" customWidth="1"/>
    <col min="75" max="76" width="4.125" style="1" customWidth="1"/>
    <col min="77" max="16384" width="4.125" style="1"/>
  </cols>
  <sheetData>
    <row r="1" spans="3:74" ht="18">
      <c r="C1" s="783" t="s">
        <v>0</v>
      </c>
      <c r="D1" s="784"/>
      <c r="E1" s="784"/>
      <c r="F1" s="784"/>
      <c r="G1" s="784"/>
      <c r="H1" s="784"/>
      <c r="I1" s="784"/>
      <c r="J1" s="784"/>
      <c r="K1" s="784"/>
      <c r="L1" s="784"/>
      <c r="M1" s="784"/>
      <c r="N1" s="784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</row>
    <row r="2" spans="3:74" ht="21.75" thickBot="1">
      <c r="V2" s="785" t="s">
        <v>1</v>
      </c>
      <c r="W2" s="785"/>
      <c r="X2" s="785"/>
      <c r="Y2" s="785"/>
      <c r="Z2" s="785"/>
      <c r="AA2" s="785"/>
      <c r="AB2" s="785"/>
      <c r="AC2" s="785"/>
      <c r="AD2" s="785"/>
      <c r="AE2" s="785"/>
      <c r="AF2" s="785"/>
      <c r="AG2" s="785"/>
      <c r="AH2" s="785"/>
      <c r="AI2" s="785"/>
      <c r="AJ2" s="785"/>
      <c r="AK2" s="785"/>
      <c r="AL2" s="785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</row>
    <row r="3" spans="3:74" ht="14.25">
      <c r="P3" s="3"/>
      <c r="AV3" s="786" t="s">
        <v>2</v>
      </c>
      <c r="AW3" s="786"/>
      <c r="AX3" s="786"/>
      <c r="AY3" s="905"/>
      <c r="AZ3" s="905"/>
      <c r="BA3" s="905"/>
      <c r="BB3" s="905"/>
      <c r="BC3" s="905"/>
      <c r="BD3" s="905"/>
      <c r="BE3" s="905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</row>
    <row r="4" spans="3:74" ht="6.95" customHeight="1"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</row>
    <row r="5" spans="3:74" ht="6.95" customHeight="1"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</row>
    <row r="6" spans="3:74" ht="14.45" customHeight="1">
      <c r="D6" s="798" t="s">
        <v>215</v>
      </c>
      <c r="E6" s="798"/>
      <c r="F6" s="798"/>
      <c r="G6" s="798"/>
      <c r="H6" s="798"/>
      <c r="I6" s="798"/>
      <c r="J6" s="798"/>
      <c r="K6" s="798"/>
      <c r="L6" s="798"/>
      <c r="M6" s="798"/>
      <c r="N6" s="798"/>
      <c r="O6" s="798"/>
      <c r="P6" s="798"/>
      <c r="Q6" s="798" t="s">
        <v>213</v>
      </c>
      <c r="R6" s="798"/>
      <c r="S6" s="798"/>
      <c r="T6" s="798"/>
      <c r="U6" s="798"/>
      <c r="X6" s="906">
        <v>44166</v>
      </c>
      <c r="Y6" s="906"/>
      <c r="Z6" s="906"/>
      <c r="AA6" s="906"/>
      <c r="AB6" s="906"/>
      <c r="AC6" s="906"/>
      <c r="AD6" s="906"/>
      <c r="AE6" s="906"/>
      <c r="AF6" s="906"/>
      <c r="AG6" s="906"/>
      <c r="AH6" s="906"/>
      <c r="AT6" s="800" t="s">
        <v>3</v>
      </c>
      <c r="AU6" s="800"/>
      <c r="AV6" s="800"/>
      <c r="AW6" s="801"/>
      <c r="AX6" s="907" t="s">
        <v>212</v>
      </c>
      <c r="AY6" s="909"/>
      <c r="AZ6" s="909"/>
      <c r="BA6" s="909"/>
      <c r="BB6" s="909"/>
      <c r="BC6" s="909"/>
      <c r="BD6" s="910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</row>
    <row r="7" spans="3:74" ht="9" customHeight="1">
      <c r="D7" s="798"/>
      <c r="E7" s="798"/>
      <c r="F7" s="798"/>
      <c r="G7" s="798"/>
      <c r="H7" s="798"/>
      <c r="I7" s="798"/>
      <c r="J7" s="798"/>
      <c r="K7" s="798"/>
      <c r="L7" s="798"/>
      <c r="M7" s="798"/>
      <c r="N7" s="798"/>
      <c r="O7" s="798"/>
      <c r="P7" s="798"/>
      <c r="Q7" s="798"/>
      <c r="R7" s="798"/>
      <c r="S7" s="798"/>
      <c r="T7" s="798"/>
      <c r="U7" s="798"/>
      <c r="AT7" s="800"/>
      <c r="AU7" s="800"/>
      <c r="AV7" s="800"/>
      <c r="AW7" s="801"/>
      <c r="AX7" s="908"/>
      <c r="AY7" s="911"/>
      <c r="AZ7" s="911"/>
      <c r="BA7" s="911"/>
      <c r="BB7" s="911"/>
      <c r="BC7" s="911"/>
      <c r="BD7" s="91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</row>
    <row r="8" spans="3:74" ht="6.95" customHeight="1">
      <c r="D8" s="794"/>
      <c r="E8" s="794"/>
      <c r="F8" s="794"/>
      <c r="G8" s="794"/>
      <c r="H8" s="794"/>
      <c r="I8" s="794"/>
      <c r="J8" s="794"/>
      <c r="K8" s="794"/>
      <c r="L8" s="794"/>
      <c r="M8" s="794"/>
      <c r="N8" s="794"/>
      <c r="O8" s="794"/>
      <c r="P8" s="794"/>
      <c r="Q8" s="794"/>
      <c r="R8" s="794"/>
      <c r="S8" s="794"/>
      <c r="T8" s="794"/>
      <c r="U8" s="794"/>
      <c r="AX8" s="4"/>
      <c r="AY8" s="4"/>
      <c r="AZ8" s="4"/>
      <c r="BA8" s="4"/>
      <c r="BB8" s="4"/>
      <c r="BC8" s="4"/>
      <c r="BD8" s="4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</row>
    <row r="9" spans="3:74" ht="15" customHeight="1">
      <c r="D9" s="793" t="s">
        <v>216</v>
      </c>
      <c r="E9" s="793"/>
      <c r="F9" s="793"/>
      <c r="G9" s="793"/>
      <c r="H9" s="793"/>
      <c r="I9" s="793"/>
      <c r="J9" s="793"/>
      <c r="K9" s="793"/>
      <c r="L9" s="793"/>
      <c r="M9" s="793"/>
      <c r="N9" s="793"/>
      <c r="O9" s="793"/>
      <c r="P9" s="793"/>
      <c r="Q9" s="793" t="s">
        <v>214</v>
      </c>
      <c r="R9" s="793"/>
      <c r="S9" s="793"/>
      <c r="T9" s="793"/>
      <c r="U9" s="793"/>
      <c r="AM9" s="795" t="s">
        <v>4</v>
      </c>
      <c r="AN9" s="795"/>
      <c r="AO9" s="795"/>
      <c r="AP9" s="795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</row>
    <row r="10" spans="3:74" ht="15" customHeight="1">
      <c r="D10" s="794"/>
      <c r="E10" s="794"/>
      <c r="F10" s="794"/>
      <c r="G10" s="794"/>
      <c r="H10" s="794"/>
      <c r="I10" s="794"/>
      <c r="J10" s="794"/>
      <c r="K10" s="794"/>
      <c r="L10" s="794"/>
      <c r="M10" s="794"/>
      <c r="N10" s="794"/>
      <c r="O10" s="794"/>
      <c r="P10" s="794"/>
      <c r="Q10" s="794"/>
      <c r="R10" s="794"/>
      <c r="S10" s="794"/>
      <c r="T10" s="794"/>
      <c r="U10" s="794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</row>
    <row r="11" spans="3:74" ht="7.5" customHeight="1" thickBot="1"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</row>
    <row r="12" spans="3:74" ht="30" customHeight="1">
      <c r="C12" s="777" t="s">
        <v>5</v>
      </c>
      <c r="D12" s="778"/>
      <c r="E12" s="778"/>
      <c r="F12" s="778"/>
      <c r="G12" s="778"/>
      <c r="H12" s="778"/>
      <c r="I12" s="778"/>
      <c r="J12" s="779" t="str">
        <f>J13</f>
        <v/>
      </c>
      <c r="K12" s="780"/>
      <c r="L12" s="900">
        <f>SUM(L13:U15)</f>
        <v>0</v>
      </c>
      <c r="M12" s="900"/>
      <c r="N12" s="900"/>
      <c r="O12" s="900"/>
      <c r="P12" s="900"/>
      <c r="Q12" s="900"/>
      <c r="R12" s="900"/>
      <c r="S12" s="900"/>
      <c r="T12" s="900"/>
      <c r="U12" s="900"/>
      <c r="V12" s="900"/>
      <c r="W12" s="900"/>
      <c r="X12" s="901"/>
      <c r="BC12" s="755" t="s">
        <v>6</v>
      </c>
      <c r="BD12" s="755"/>
      <c r="BE12" s="755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</row>
    <row r="13" spans="3:74" ht="30" customHeight="1">
      <c r="C13" s="756" t="s">
        <v>7</v>
      </c>
      <c r="D13" s="662"/>
      <c r="E13" s="662"/>
      <c r="F13" s="662"/>
      <c r="G13" s="662"/>
      <c r="H13" s="662"/>
      <c r="I13" s="662"/>
      <c r="J13" s="757" t="str">
        <f>IF(見積内訳書!N167="","",IF(見積内訳書!N167&lt;0,"（減額）","（増額）"))</f>
        <v/>
      </c>
      <c r="K13" s="758"/>
      <c r="L13" s="902">
        <f>IF(見積内訳書!N100="",見積内訳書!I100,見積内訳書!N100)</f>
        <v>0</v>
      </c>
      <c r="M13" s="903"/>
      <c r="N13" s="903"/>
      <c r="O13" s="903"/>
      <c r="P13" s="903"/>
      <c r="Q13" s="903"/>
      <c r="R13" s="903"/>
      <c r="S13" s="903"/>
      <c r="T13" s="903"/>
      <c r="U13" s="903"/>
      <c r="V13" s="903"/>
      <c r="W13" s="903"/>
      <c r="X13" s="904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755"/>
      <c r="BD13" s="755"/>
      <c r="BE13" s="755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</row>
    <row r="14" spans="3:74" ht="15" customHeight="1">
      <c r="C14" s="762" t="s">
        <v>8</v>
      </c>
      <c r="D14" s="686"/>
      <c r="E14" s="686"/>
      <c r="F14" s="686"/>
      <c r="G14" s="686"/>
      <c r="H14" s="686"/>
      <c r="I14" s="763"/>
      <c r="J14" s="764" t="str">
        <f>J13</f>
        <v/>
      </c>
      <c r="K14" s="765"/>
      <c r="L14" s="814">
        <f>ROUND(L13*F15/100,0)</f>
        <v>0</v>
      </c>
      <c r="M14" s="814"/>
      <c r="N14" s="814"/>
      <c r="O14" s="814"/>
      <c r="P14" s="814"/>
      <c r="Q14" s="814"/>
      <c r="R14" s="814"/>
      <c r="S14" s="814"/>
      <c r="T14" s="814"/>
      <c r="U14" s="814"/>
      <c r="V14" s="814"/>
      <c r="W14" s="814"/>
      <c r="X14" s="815"/>
      <c r="AI14" s="6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3:74" ht="15" customHeight="1" thickBot="1">
      <c r="C15" s="772" t="s">
        <v>9</v>
      </c>
      <c r="D15" s="773"/>
      <c r="E15" s="773"/>
      <c r="F15" s="818">
        <v>10</v>
      </c>
      <c r="G15" s="818"/>
      <c r="H15" s="775" t="s">
        <v>10</v>
      </c>
      <c r="I15" s="776"/>
      <c r="J15" s="766"/>
      <c r="K15" s="767"/>
      <c r="L15" s="816"/>
      <c r="M15" s="816"/>
      <c r="N15" s="816"/>
      <c r="O15" s="816"/>
      <c r="P15" s="816"/>
      <c r="Q15" s="816"/>
      <c r="R15" s="816"/>
      <c r="S15" s="816"/>
      <c r="T15" s="816"/>
      <c r="U15" s="816"/>
      <c r="V15" s="816"/>
      <c r="W15" s="816"/>
      <c r="X15" s="81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3:74" ht="30" customHeight="1">
      <c r="C16" s="787" t="s">
        <v>11</v>
      </c>
      <c r="D16" s="787"/>
      <c r="E16" s="787"/>
      <c r="F16" s="787"/>
      <c r="G16" s="787"/>
      <c r="H16" s="787"/>
      <c r="I16" s="787"/>
      <c r="J16" s="819"/>
      <c r="K16" s="820"/>
      <c r="L16" s="820"/>
      <c r="M16" s="820"/>
      <c r="N16" s="820"/>
      <c r="O16" s="820"/>
      <c r="P16" s="820"/>
      <c r="Q16" s="820"/>
      <c r="R16" s="820"/>
      <c r="S16" s="820"/>
      <c r="T16" s="820"/>
      <c r="U16" s="820"/>
      <c r="V16" s="820"/>
      <c r="W16" s="820"/>
      <c r="X16" s="820"/>
      <c r="Y16" s="820"/>
      <c r="Z16" s="820"/>
      <c r="AA16" s="820"/>
      <c r="AB16" s="820"/>
      <c r="AC16" s="820"/>
      <c r="AD16" s="820"/>
      <c r="AE16" s="820"/>
      <c r="AF16" s="820"/>
      <c r="AG16" s="820"/>
      <c r="AH16" s="820"/>
      <c r="AI16" s="820"/>
      <c r="AJ16" s="820"/>
      <c r="AK16" s="821"/>
      <c r="AL16" s="8"/>
      <c r="AM16" s="8"/>
      <c r="AN16" s="8"/>
      <c r="AO16" s="8"/>
      <c r="AP16" s="8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</row>
    <row r="17" spans="1:256" ht="30" customHeight="1">
      <c r="C17" s="662" t="s">
        <v>12</v>
      </c>
      <c r="D17" s="662"/>
      <c r="E17" s="662"/>
      <c r="F17" s="662"/>
      <c r="G17" s="662"/>
      <c r="H17" s="662"/>
      <c r="I17" s="662"/>
      <c r="J17" s="895"/>
      <c r="K17" s="896"/>
      <c r="L17" s="896"/>
      <c r="M17" s="896"/>
      <c r="N17" s="896"/>
      <c r="O17" s="896"/>
      <c r="P17" s="896"/>
      <c r="Q17" s="896"/>
      <c r="R17" s="896"/>
      <c r="S17" s="896"/>
      <c r="T17" s="896"/>
      <c r="U17" s="896"/>
      <c r="V17" s="896"/>
      <c r="W17" s="896"/>
      <c r="X17" s="896"/>
      <c r="Y17" s="896"/>
      <c r="Z17" s="896"/>
      <c r="AA17" s="896"/>
      <c r="AB17" s="896"/>
      <c r="AC17" s="896"/>
      <c r="AD17" s="896"/>
      <c r="AE17" s="896"/>
      <c r="AF17" s="896"/>
      <c r="AG17" s="896"/>
      <c r="AH17" s="896"/>
      <c r="AI17" s="896"/>
      <c r="AJ17" s="896"/>
      <c r="AK17" s="897"/>
      <c r="AL17" s="752" t="s">
        <v>13</v>
      </c>
      <c r="AM17" s="753"/>
      <c r="AN17" s="753"/>
      <c r="AO17" s="753"/>
      <c r="AP17" s="754"/>
      <c r="AQ17" s="880">
        <v>44075</v>
      </c>
      <c r="AR17" s="880"/>
      <c r="AS17" s="880"/>
      <c r="AT17" s="880"/>
      <c r="AU17" s="880"/>
      <c r="AV17" s="880"/>
      <c r="AW17" s="880"/>
      <c r="AX17" s="880"/>
      <c r="AY17" s="9" t="s">
        <v>14</v>
      </c>
      <c r="AZ17" s="880">
        <v>44561</v>
      </c>
      <c r="BA17" s="880"/>
      <c r="BB17" s="880"/>
      <c r="BC17" s="880"/>
      <c r="BD17" s="880"/>
      <c r="BE17" s="880"/>
      <c r="BF17" s="880"/>
      <c r="BG17" s="881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</row>
    <row r="18" spans="1:256" s="13" customFormat="1" ht="14.25" customHeight="1">
      <c r="A18" s="10"/>
      <c r="B18" s="11"/>
      <c r="C18" s="721" t="s">
        <v>266</v>
      </c>
      <c r="D18" s="722"/>
      <c r="E18" s="722"/>
      <c r="F18" s="722"/>
      <c r="G18" s="722"/>
      <c r="H18" s="722"/>
      <c r="I18" s="723"/>
      <c r="J18" s="882" t="s">
        <v>59</v>
      </c>
      <c r="K18" s="883"/>
      <c r="L18" s="883"/>
      <c r="M18" s="12"/>
      <c r="N18" s="734" t="s">
        <v>15</v>
      </c>
      <c r="O18" s="734"/>
      <c r="P18" s="735"/>
      <c r="Q18" s="886"/>
      <c r="R18" s="887"/>
      <c r="S18" s="887"/>
      <c r="T18" s="887"/>
      <c r="U18" s="887"/>
      <c r="V18" s="887"/>
      <c r="W18" s="887"/>
      <c r="X18" s="887"/>
      <c r="Y18" s="887"/>
      <c r="Z18" s="887"/>
      <c r="AA18" s="887"/>
      <c r="AB18" s="887"/>
      <c r="AC18" s="887"/>
      <c r="AD18" s="887"/>
      <c r="AE18" s="887"/>
      <c r="AF18" s="887"/>
      <c r="AG18" s="887"/>
      <c r="AH18" s="887"/>
      <c r="AI18" s="887"/>
      <c r="AJ18" s="887"/>
      <c r="AK18" s="887"/>
      <c r="AL18" s="887"/>
      <c r="AM18" s="887"/>
      <c r="AN18" s="887"/>
      <c r="AO18" s="887"/>
      <c r="AP18" s="887"/>
      <c r="AQ18" s="887"/>
      <c r="AR18" s="887"/>
      <c r="AS18" s="887"/>
      <c r="AT18" s="887"/>
      <c r="AU18" s="887"/>
      <c r="AV18" s="887"/>
      <c r="AW18" s="887"/>
      <c r="AX18" s="887"/>
      <c r="AY18" s="887"/>
      <c r="AZ18" s="887"/>
      <c r="BA18" s="887"/>
      <c r="BB18" s="887"/>
      <c r="BC18" s="887"/>
      <c r="BD18" s="887"/>
      <c r="BE18" s="887"/>
      <c r="BF18" s="887"/>
      <c r="BG18" s="888"/>
      <c r="BH18" s="10"/>
      <c r="BI18" s="522"/>
      <c r="BJ18" s="522"/>
      <c r="BK18" s="522"/>
      <c r="BL18" s="522"/>
      <c r="BM18" s="522"/>
      <c r="BN18" s="522"/>
      <c r="BO18" s="522"/>
      <c r="BP18" s="522"/>
      <c r="BQ18" s="522"/>
      <c r="BR18" s="522"/>
      <c r="BS18" s="522"/>
      <c r="BT18" s="522"/>
      <c r="BU18" s="522"/>
      <c r="BV18" s="522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</row>
    <row r="19" spans="1:256" s="13" customFormat="1" ht="14.25" customHeight="1">
      <c r="A19" s="10"/>
      <c r="B19" s="11"/>
      <c r="C19" s="724"/>
      <c r="D19" s="725"/>
      <c r="E19" s="725"/>
      <c r="F19" s="725"/>
      <c r="G19" s="725"/>
      <c r="H19" s="725"/>
      <c r="I19" s="726"/>
      <c r="J19" s="884"/>
      <c r="K19" s="885"/>
      <c r="L19" s="885"/>
      <c r="M19" s="739" t="s">
        <v>16</v>
      </c>
      <c r="N19" s="739"/>
      <c r="O19" s="739"/>
      <c r="P19" s="740"/>
      <c r="Q19" s="889"/>
      <c r="R19" s="890"/>
      <c r="S19" s="890"/>
      <c r="T19" s="890"/>
      <c r="U19" s="890"/>
      <c r="V19" s="890"/>
      <c r="W19" s="890"/>
      <c r="X19" s="890"/>
      <c r="Y19" s="890"/>
      <c r="Z19" s="890"/>
      <c r="AA19" s="890"/>
      <c r="AB19" s="890"/>
      <c r="AC19" s="890"/>
      <c r="AD19" s="890"/>
      <c r="AE19" s="890"/>
      <c r="AF19" s="890"/>
      <c r="AG19" s="890"/>
      <c r="AH19" s="890"/>
      <c r="AI19" s="890"/>
      <c r="AJ19" s="890"/>
      <c r="AK19" s="890"/>
      <c r="AL19" s="890"/>
      <c r="AM19" s="890"/>
      <c r="AN19" s="890"/>
      <c r="AO19" s="890"/>
      <c r="AP19" s="890"/>
      <c r="AQ19" s="890"/>
      <c r="AR19" s="890"/>
      <c r="AS19" s="890"/>
      <c r="AT19" s="890"/>
      <c r="AU19" s="890"/>
      <c r="AV19" s="890"/>
      <c r="AW19" s="890"/>
      <c r="AX19" s="890"/>
      <c r="AY19" s="890"/>
      <c r="AZ19" s="890"/>
      <c r="BA19" s="890"/>
      <c r="BB19" s="890"/>
      <c r="BC19" s="890"/>
      <c r="BD19" s="890"/>
      <c r="BE19" s="890"/>
      <c r="BF19" s="890"/>
      <c r="BG19" s="891"/>
      <c r="BH19" s="10"/>
      <c r="BI19" s="522"/>
      <c r="BJ19" s="522"/>
      <c r="BK19" s="522"/>
      <c r="BL19" s="522"/>
      <c r="BM19" s="522"/>
      <c r="BN19" s="522"/>
      <c r="BO19" s="522"/>
      <c r="BP19" s="522"/>
      <c r="BQ19" s="522"/>
      <c r="BR19" s="522"/>
      <c r="BS19" s="522"/>
      <c r="BT19" s="522"/>
      <c r="BU19" s="522"/>
      <c r="BV19" s="522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</row>
    <row r="20" spans="1:256" s="13" customFormat="1" ht="14.25" customHeight="1">
      <c r="A20" s="14"/>
      <c r="B20" s="15"/>
      <c r="C20" s="727"/>
      <c r="D20" s="728"/>
      <c r="E20" s="728"/>
      <c r="F20" s="728"/>
      <c r="G20" s="728"/>
      <c r="H20" s="728"/>
      <c r="I20" s="729"/>
      <c r="J20" s="16" t="s">
        <v>17</v>
      </c>
      <c r="K20" s="17"/>
      <c r="L20" s="898" t="s">
        <v>59</v>
      </c>
      <c r="M20" s="898"/>
      <c r="N20" s="898"/>
      <c r="O20" s="898"/>
      <c r="P20" s="899"/>
      <c r="Q20" s="892"/>
      <c r="R20" s="893"/>
      <c r="S20" s="893"/>
      <c r="T20" s="893"/>
      <c r="U20" s="893"/>
      <c r="V20" s="893"/>
      <c r="W20" s="893"/>
      <c r="X20" s="893"/>
      <c r="Y20" s="893"/>
      <c r="Z20" s="893"/>
      <c r="AA20" s="893"/>
      <c r="AB20" s="893"/>
      <c r="AC20" s="893"/>
      <c r="AD20" s="893"/>
      <c r="AE20" s="893"/>
      <c r="AF20" s="893"/>
      <c r="AG20" s="893"/>
      <c r="AH20" s="893"/>
      <c r="AI20" s="893"/>
      <c r="AJ20" s="893"/>
      <c r="AK20" s="893"/>
      <c r="AL20" s="893"/>
      <c r="AM20" s="893"/>
      <c r="AN20" s="893"/>
      <c r="AO20" s="893"/>
      <c r="AP20" s="893"/>
      <c r="AQ20" s="893"/>
      <c r="AR20" s="893"/>
      <c r="AS20" s="893"/>
      <c r="AT20" s="893"/>
      <c r="AU20" s="893"/>
      <c r="AV20" s="893"/>
      <c r="AW20" s="893"/>
      <c r="AX20" s="893"/>
      <c r="AY20" s="893"/>
      <c r="AZ20" s="893"/>
      <c r="BA20" s="893"/>
      <c r="BB20" s="893"/>
      <c r="BC20" s="893"/>
      <c r="BD20" s="893"/>
      <c r="BE20" s="893"/>
      <c r="BF20" s="893"/>
      <c r="BG20" s="894"/>
      <c r="BH20" s="15"/>
      <c r="BI20" s="523"/>
      <c r="BJ20" s="523"/>
      <c r="BK20" s="523"/>
      <c r="BL20" s="523"/>
      <c r="BM20" s="523"/>
      <c r="BN20" s="523"/>
      <c r="BO20" s="523"/>
      <c r="BP20" s="523"/>
      <c r="BQ20" s="523"/>
      <c r="BR20" s="523"/>
      <c r="BS20" s="523"/>
      <c r="BT20" s="523"/>
      <c r="BU20" s="523"/>
      <c r="BV20" s="523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15"/>
      <c r="IV20" s="15"/>
    </row>
    <row r="21" spans="1:256" ht="30" customHeight="1">
      <c r="C21" s="662" t="s">
        <v>19</v>
      </c>
      <c r="D21" s="662"/>
      <c r="E21" s="662"/>
      <c r="F21" s="662"/>
      <c r="G21" s="662"/>
      <c r="H21" s="662"/>
      <c r="I21" s="662"/>
      <c r="J21" s="855" t="s">
        <v>20</v>
      </c>
      <c r="K21" s="856"/>
      <c r="L21" s="856"/>
      <c r="M21" s="856"/>
      <c r="N21" s="856"/>
      <c r="O21" s="856"/>
      <c r="P21" s="856"/>
      <c r="Q21" s="856"/>
      <c r="R21" s="856"/>
      <c r="S21" s="856"/>
      <c r="T21" s="856"/>
      <c r="U21" s="856"/>
      <c r="V21" s="856"/>
      <c r="W21" s="856"/>
      <c r="X21" s="856"/>
      <c r="Y21" s="856"/>
      <c r="Z21" s="856"/>
      <c r="AA21" s="856"/>
      <c r="AB21" s="856"/>
      <c r="AC21" s="856"/>
      <c r="AD21" s="856"/>
      <c r="AE21" s="856"/>
      <c r="AF21" s="856"/>
      <c r="AG21" s="856"/>
      <c r="AH21" s="856"/>
      <c r="AI21" s="856"/>
      <c r="AJ21" s="856"/>
      <c r="AK21" s="857"/>
      <c r="AL21" s="686" t="s">
        <v>21</v>
      </c>
      <c r="AM21" s="686"/>
      <c r="AN21" s="686"/>
      <c r="AO21" s="686"/>
      <c r="AP21" s="686"/>
      <c r="AQ21" s="662" t="s">
        <v>22</v>
      </c>
      <c r="AR21" s="662"/>
      <c r="AS21" s="662"/>
      <c r="AT21" s="662"/>
      <c r="AU21" s="662"/>
      <c r="AV21" s="869" t="s">
        <v>23</v>
      </c>
      <c r="AW21" s="870"/>
      <c r="AX21" s="870"/>
      <c r="AY21" s="870"/>
      <c r="AZ21" s="870"/>
      <c r="BA21" s="870"/>
      <c r="BB21" s="870"/>
      <c r="BC21" s="870"/>
      <c r="BD21" s="870"/>
      <c r="BE21" s="870"/>
      <c r="BF21" s="870"/>
      <c r="BG21" s="871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</row>
    <row r="22" spans="1:256" ht="9.9499999999999993" customHeight="1">
      <c r="C22" s="662" t="s">
        <v>24</v>
      </c>
      <c r="D22" s="662"/>
      <c r="E22" s="662"/>
      <c r="F22" s="662"/>
      <c r="G22" s="662"/>
      <c r="H22" s="662"/>
      <c r="I22" s="662"/>
      <c r="J22" s="662" t="s">
        <v>25</v>
      </c>
      <c r="K22" s="662"/>
      <c r="L22" s="662"/>
      <c r="M22" s="662"/>
      <c r="N22" s="872" t="s">
        <v>26</v>
      </c>
      <c r="O22" s="873"/>
      <c r="P22" s="873"/>
      <c r="Q22" s="873"/>
      <c r="R22" s="873"/>
      <c r="S22" s="873"/>
      <c r="T22" s="873"/>
      <c r="U22" s="873"/>
      <c r="V22" s="873"/>
      <c r="W22" s="873"/>
      <c r="X22" s="873"/>
      <c r="Y22" s="873"/>
      <c r="Z22" s="873"/>
      <c r="AA22" s="873"/>
      <c r="AB22" s="873"/>
      <c r="AC22" s="873"/>
      <c r="AD22" s="873"/>
      <c r="AE22" s="873"/>
      <c r="AF22" s="873"/>
      <c r="AG22" s="873"/>
      <c r="AH22" s="873"/>
      <c r="AI22" s="873"/>
      <c r="AJ22" s="873"/>
      <c r="AK22" s="874"/>
      <c r="AL22" s="687"/>
      <c r="AM22" s="688"/>
      <c r="AN22" s="688"/>
      <c r="AO22" s="688"/>
      <c r="AP22" s="688"/>
      <c r="AQ22" s="662" t="s">
        <v>27</v>
      </c>
      <c r="AR22" s="662"/>
      <c r="AS22" s="662"/>
      <c r="AT22" s="662"/>
      <c r="AU22" s="662"/>
      <c r="AV22" s="872" t="s">
        <v>28</v>
      </c>
      <c r="AW22" s="873"/>
      <c r="AX22" s="873"/>
      <c r="AY22" s="873"/>
      <c r="AZ22" s="873"/>
      <c r="BA22" s="873"/>
      <c r="BB22" s="873"/>
      <c r="BC22" s="873"/>
      <c r="BD22" s="873"/>
      <c r="BE22" s="873"/>
      <c r="BF22" s="873"/>
      <c r="BG22" s="874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</row>
    <row r="23" spans="1:256" ht="9.9499999999999993" customHeight="1">
      <c r="C23" s="662"/>
      <c r="D23" s="662"/>
      <c r="E23" s="662"/>
      <c r="F23" s="662"/>
      <c r="G23" s="662"/>
      <c r="H23" s="662"/>
      <c r="I23" s="662"/>
      <c r="J23" s="662"/>
      <c r="K23" s="662"/>
      <c r="L23" s="662"/>
      <c r="M23" s="662"/>
      <c r="N23" s="875"/>
      <c r="O23" s="859"/>
      <c r="P23" s="859"/>
      <c r="Q23" s="859"/>
      <c r="R23" s="859"/>
      <c r="S23" s="859"/>
      <c r="T23" s="859"/>
      <c r="U23" s="859"/>
      <c r="V23" s="859"/>
      <c r="W23" s="859"/>
      <c r="X23" s="859"/>
      <c r="Y23" s="859"/>
      <c r="Z23" s="859"/>
      <c r="AA23" s="859"/>
      <c r="AB23" s="859"/>
      <c r="AC23" s="859"/>
      <c r="AD23" s="859"/>
      <c r="AE23" s="859"/>
      <c r="AF23" s="859"/>
      <c r="AG23" s="859"/>
      <c r="AH23" s="859"/>
      <c r="AI23" s="859"/>
      <c r="AJ23" s="859"/>
      <c r="AK23" s="876"/>
      <c r="AL23" s="687"/>
      <c r="AM23" s="688"/>
      <c r="AN23" s="688"/>
      <c r="AO23" s="688"/>
      <c r="AP23" s="688"/>
      <c r="AQ23" s="662"/>
      <c r="AR23" s="662"/>
      <c r="AS23" s="662"/>
      <c r="AT23" s="662"/>
      <c r="AU23" s="662"/>
      <c r="AV23" s="877"/>
      <c r="AW23" s="858"/>
      <c r="AX23" s="858"/>
      <c r="AY23" s="858"/>
      <c r="AZ23" s="858"/>
      <c r="BA23" s="858"/>
      <c r="BB23" s="858"/>
      <c r="BC23" s="858"/>
      <c r="BD23" s="858"/>
      <c r="BE23" s="858"/>
      <c r="BF23" s="858"/>
      <c r="BG23" s="878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</row>
    <row r="24" spans="1:256" ht="9.9499999999999993" customHeight="1">
      <c r="C24" s="662"/>
      <c r="D24" s="662"/>
      <c r="E24" s="662"/>
      <c r="F24" s="662"/>
      <c r="G24" s="662"/>
      <c r="H24" s="662"/>
      <c r="I24" s="662"/>
      <c r="J24" s="662" t="s">
        <v>29</v>
      </c>
      <c r="K24" s="662"/>
      <c r="L24" s="662"/>
      <c r="M24" s="662"/>
      <c r="N24" s="684" t="s">
        <v>30</v>
      </c>
      <c r="O24" s="633"/>
      <c r="P24" s="633"/>
      <c r="Q24" s="633"/>
      <c r="R24" s="633"/>
      <c r="S24" s="633"/>
      <c r="T24" s="633"/>
      <c r="U24" s="633"/>
      <c r="V24" s="633"/>
      <c r="W24" s="633"/>
      <c r="X24" s="633"/>
      <c r="Y24" s="633"/>
      <c r="Z24" s="633"/>
      <c r="AA24" s="633"/>
      <c r="AB24" s="633"/>
      <c r="AC24" s="633"/>
      <c r="AD24" s="633"/>
      <c r="AE24" s="633"/>
      <c r="AF24" s="633"/>
      <c r="AG24" s="633"/>
      <c r="AH24" s="633"/>
      <c r="AI24" s="633"/>
      <c r="AJ24" s="633"/>
      <c r="AK24" s="703"/>
      <c r="AL24" s="687"/>
      <c r="AM24" s="688"/>
      <c r="AN24" s="688"/>
      <c r="AO24" s="688"/>
      <c r="AP24" s="688"/>
      <c r="AQ24" s="662"/>
      <c r="AR24" s="662"/>
      <c r="AS24" s="662"/>
      <c r="AT24" s="662"/>
      <c r="AU24" s="662"/>
      <c r="AV24" s="875"/>
      <c r="AW24" s="859"/>
      <c r="AX24" s="859"/>
      <c r="AY24" s="859"/>
      <c r="AZ24" s="859"/>
      <c r="BA24" s="859"/>
      <c r="BB24" s="859"/>
      <c r="BC24" s="859"/>
      <c r="BD24" s="859"/>
      <c r="BE24" s="859"/>
      <c r="BF24" s="859"/>
      <c r="BG24" s="876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</row>
    <row r="25" spans="1:256" ht="9.9499999999999993" customHeight="1">
      <c r="C25" s="662"/>
      <c r="D25" s="662"/>
      <c r="E25" s="662"/>
      <c r="F25" s="662"/>
      <c r="G25" s="662"/>
      <c r="H25" s="662"/>
      <c r="I25" s="662"/>
      <c r="J25" s="662"/>
      <c r="K25" s="662"/>
      <c r="L25" s="662"/>
      <c r="M25" s="662"/>
      <c r="N25" s="684"/>
      <c r="O25" s="633"/>
      <c r="P25" s="633"/>
      <c r="Q25" s="633"/>
      <c r="R25" s="633"/>
      <c r="S25" s="633"/>
      <c r="T25" s="633"/>
      <c r="U25" s="633"/>
      <c r="V25" s="633"/>
      <c r="W25" s="633"/>
      <c r="X25" s="633"/>
      <c r="Y25" s="633"/>
      <c r="Z25" s="633"/>
      <c r="AA25" s="633"/>
      <c r="AB25" s="633"/>
      <c r="AC25" s="633"/>
      <c r="AD25" s="633"/>
      <c r="AE25" s="633"/>
      <c r="AF25" s="633"/>
      <c r="AG25" s="633"/>
      <c r="AH25" s="633"/>
      <c r="AI25" s="633"/>
      <c r="AJ25" s="633"/>
      <c r="AK25" s="703"/>
      <c r="AL25" s="687"/>
      <c r="AM25" s="688"/>
      <c r="AN25" s="688"/>
      <c r="AO25" s="688"/>
      <c r="AP25" s="688"/>
      <c r="AQ25" s="662" t="s">
        <v>31</v>
      </c>
      <c r="AR25" s="662"/>
      <c r="AS25" s="662"/>
      <c r="AT25" s="662"/>
      <c r="AU25" s="662"/>
      <c r="AV25" s="872" t="s">
        <v>32</v>
      </c>
      <c r="AW25" s="873"/>
      <c r="AX25" s="873"/>
      <c r="AY25" s="873"/>
      <c r="AZ25" s="873"/>
      <c r="BA25" s="873"/>
      <c r="BB25" s="873"/>
      <c r="BC25" s="873"/>
      <c r="BD25" s="873"/>
      <c r="BE25" s="873"/>
      <c r="BF25" s="873"/>
      <c r="BG25" s="874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</row>
    <row r="26" spans="1:256" ht="9.9499999999999993" customHeight="1">
      <c r="C26" s="662"/>
      <c r="D26" s="662"/>
      <c r="E26" s="662"/>
      <c r="F26" s="662"/>
      <c r="G26" s="662"/>
      <c r="H26" s="662"/>
      <c r="I26" s="662"/>
      <c r="J26" s="662" t="s">
        <v>33</v>
      </c>
      <c r="K26" s="662"/>
      <c r="L26" s="662"/>
      <c r="M26" s="662"/>
      <c r="N26" s="704" t="s">
        <v>34</v>
      </c>
      <c r="O26" s="705"/>
      <c r="P26" s="705"/>
      <c r="Q26" s="873">
        <v>100</v>
      </c>
      <c r="R26" s="873"/>
      <c r="S26" s="711" t="s">
        <v>35</v>
      </c>
      <c r="T26" s="711"/>
      <c r="U26" s="705" t="s">
        <v>36</v>
      </c>
      <c r="V26" s="705"/>
      <c r="W26" s="705"/>
      <c r="X26" s="705">
        <v>25</v>
      </c>
      <c r="Y26" s="705"/>
      <c r="Z26" s="711" t="s">
        <v>37</v>
      </c>
      <c r="AA26" s="711"/>
      <c r="AB26" s="711"/>
      <c r="AC26" s="711"/>
      <c r="AD26" s="711"/>
      <c r="AE26" s="711"/>
      <c r="AF26" s="711"/>
      <c r="AG26" s="711"/>
      <c r="AH26" s="711"/>
      <c r="AI26" s="711"/>
      <c r="AJ26" s="711"/>
      <c r="AK26" s="713"/>
      <c r="AL26" s="687"/>
      <c r="AM26" s="688"/>
      <c r="AN26" s="688"/>
      <c r="AO26" s="688"/>
      <c r="AP26" s="688"/>
      <c r="AQ26" s="662"/>
      <c r="AR26" s="662"/>
      <c r="AS26" s="662"/>
      <c r="AT26" s="662"/>
      <c r="AU26" s="662"/>
      <c r="AV26" s="877"/>
      <c r="AW26" s="858"/>
      <c r="AX26" s="858"/>
      <c r="AY26" s="858"/>
      <c r="AZ26" s="858"/>
      <c r="BA26" s="858"/>
      <c r="BB26" s="858"/>
      <c r="BC26" s="858"/>
      <c r="BD26" s="858"/>
      <c r="BE26" s="858"/>
      <c r="BF26" s="858"/>
      <c r="BG26" s="878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</row>
    <row r="27" spans="1:256" ht="9.9499999999999993" customHeight="1">
      <c r="C27" s="662"/>
      <c r="D27" s="662"/>
      <c r="E27" s="662"/>
      <c r="F27" s="662"/>
      <c r="G27" s="662"/>
      <c r="H27" s="662"/>
      <c r="I27" s="662"/>
      <c r="J27" s="662"/>
      <c r="K27" s="662"/>
      <c r="L27" s="662"/>
      <c r="M27" s="662"/>
      <c r="N27" s="706"/>
      <c r="O27" s="707"/>
      <c r="P27" s="707"/>
      <c r="Q27" s="879"/>
      <c r="R27" s="879"/>
      <c r="S27" s="712"/>
      <c r="T27" s="712"/>
      <c r="U27" s="707"/>
      <c r="V27" s="707"/>
      <c r="W27" s="707"/>
      <c r="X27" s="707"/>
      <c r="Y27" s="707"/>
      <c r="Z27" s="712"/>
      <c r="AA27" s="712"/>
      <c r="AB27" s="712"/>
      <c r="AC27" s="712"/>
      <c r="AD27" s="712"/>
      <c r="AE27" s="712"/>
      <c r="AF27" s="712"/>
      <c r="AG27" s="712"/>
      <c r="AH27" s="712"/>
      <c r="AI27" s="712"/>
      <c r="AJ27" s="712"/>
      <c r="AK27" s="714"/>
      <c r="AL27" s="689"/>
      <c r="AM27" s="690"/>
      <c r="AN27" s="690"/>
      <c r="AO27" s="690"/>
      <c r="AP27" s="690"/>
      <c r="AQ27" s="662"/>
      <c r="AR27" s="662"/>
      <c r="AS27" s="662"/>
      <c r="AT27" s="662"/>
      <c r="AU27" s="662"/>
      <c r="AV27" s="875"/>
      <c r="AW27" s="859"/>
      <c r="AX27" s="859"/>
      <c r="AY27" s="859"/>
      <c r="AZ27" s="859"/>
      <c r="BA27" s="859"/>
      <c r="BB27" s="859"/>
      <c r="BC27" s="859"/>
      <c r="BD27" s="859"/>
      <c r="BE27" s="859"/>
      <c r="BF27" s="859"/>
      <c r="BG27" s="876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</row>
    <row r="28" spans="1:256" ht="9.9499999999999993" customHeight="1">
      <c r="C28" s="662"/>
      <c r="D28" s="662"/>
      <c r="E28" s="662"/>
      <c r="F28" s="662"/>
      <c r="G28" s="662"/>
      <c r="H28" s="662"/>
      <c r="I28" s="662"/>
      <c r="J28" s="662"/>
      <c r="K28" s="662"/>
      <c r="L28" s="662"/>
      <c r="M28" s="662"/>
      <c r="N28" s="684"/>
      <c r="O28" s="633"/>
      <c r="P28" s="633"/>
      <c r="Q28" s="858"/>
      <c r="R28" s="858"/>
      <c r="S28" s="631"/>
      <c r="T28" s="631"/>
      <c r="U28" s="633"/>
      <c r="V28" s="633"/>
      <c r="W28" s="633"/>
      <c r="X28" s="633"/>
      <c r="Y28" s="633"/>
      <c r="Z28" s="631"/>
      <c r="AA28" s="631"/>
      <c r="AB28" s="631"/>
      <c r="AC28" s="633"/>
      <c r="AD28" s="633"/>
      <c r="AE28" s="633"/>
      <c r="AF28" s="633"/>
      <c r="AG28" s="842"/>
      <c r="AH28" s="842"/>
      <c r="AI28" s="633"/>
      <c r="AJ28" s="18"/>
      <c r="AK28" s="19"/>
      <c r="AL28" s="589" t="s">
        <v>38</v>
      </c>
      <c r="AM28" s="590"/>
      <c r="AN28" s="590"/>
      <c r="AO28" s="590"/>
      <c r="AP28" s="590"/>
      <c r="AQ28" s="590"/>
      <c r="AR28" s="590"/>
      <c r="AS28" s="590"/>
      <c r="AT28" s="590"/>
      <c r="AU28" s="590"/>
      <c r="AV28" s="590"/>
      <c r="AW28" s="590"/>
      <c r="AX28" s="590"/>
      <c r="AY28" s="590"/>
      <c r="AZ28" s="590"/>
      <c r="BA28" s="590"/>
      <c r="BB28" s="590"/>
      <c r="BC28" s="590"/>
      <c r="BD28" s="590"/>
      <c r="BE28" s="590"/>
      <c r="BF28" s="590"/>
      <c r="BG28" s="591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</row>
    <row r="29" spans="1:256" ht="9.9499999999999993" customHeight="1">
      <c r="C29" s="662"/>
      <c r="D29" s="662"/>
      <c r="E29" s="662"/>
      <c r="F29" s="662"/>
      <c r="G29" s="662"/>
      <c r="H29" s="662"/>
      <c r="I29" s="662"/>
      <c r="J29" s="662"/>
      <c r="K29" s="662"/>
      <c r="L29" s="662"/>
      <c r="M29" s="662"/>
      <c r="N29" s="685"/>
      <c r="O29" s="634"/>
      <c r="P29" s="634"/>
      <c r="Q29" s="859"/>
      <c r="R29" s="859"/>
      <c r="S29" s="632"/>
      <c r="T29" s="632"/>
      <c r="U29" s="634"/>
      <c r="V29" s="634"/>
      <c r="W29" s="634"/>
      <c r="X29" s="634"/>
      <c r="Y29" s="634"/>
      <c r="Z29" s="632"/>
      <c r="AA29" s="632"/>
      <c r="AB29" s="632"/>
      <c r="AC29" s="634"/>
      <c r="AD29" s="634"/>
      <c r="AE29" s="634"/>
      <c r="AF29" s="634"/>
      <c r="AG29" s="843"/>
      <c r="AH29" s="843"/>
      <c r="AI29" s="634"/>
      <c r="AJ29" s="20"/>
      <c r="AK29" s="21"/>
      <c r="AL29" s="592"/>
      <c r="AM29" s="593"/>
      <c r="AN29" s="593"/>
      <c r="AO29" s="593"/>
      <c r="AP29" s="593"/>
      <c r="AQ29" s="593"/>
      <c r="AR29" s="593"/>
      <c r="AS29" s="593"/>
      <c r="AT29" s="593"/>
      <c r="AU29" s="593"/>
      <c r="AV29" s="593"/>
      <c r="AW29" s="593"/>
      <c r="AX29" s="593"/>
      <c r="AY29" s="593"/>
      <c r="AZ29" s="593"/>
      <c r="BA29" s="593"/>
      <c r="BB29" s="593"/>
      <c r="BC29" s="593"/>
      <c r="BD29" s="593"/>
      <c r="BE29" s="593"/>
      <c r="BF29" s="593"/>
      <c r="BG29" s="594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</row>
    <row r="30" spans="1:256" ht="9.9499999999999993" customHeight="1">
      <c r="C30" s="662"/>
      <c r="D30" s="662"/>
      <c r="E30" s="662"/>
      <c r="F30" s="662"/>
      <c r="G30" s="662"/>
      <c r="H30" s="662"/>
      <c r="I30" s="662"/>
      <c r="J30" s="662" t="s">
        <v>39</v>
      </c>
      <c r="K30" s="662"/>
      <c r="L30" s="662"/>
      <c r="M30" s="662"/>
      <c r="N30" s="844" t="s">
        <v>18</v>
      </c>
      <c r="O30" s="844"/>
      <c r="P30" s="844"/>
      <c r="Q30" s="844"/>
      <c r="R30" s="845"/>
      <c r="S30" s="846">
        <v>0.1</v>
      </c>
      <c r="T30" s="847"/>
      <c r="U30" s="669" t="s">
        <v>40</v>
      </c>
      <c r="V30" s="670"/>
      <c r="W30" s="670"/>
      <c r="X30" s="671"/>
      <c r="Y30" s="850" t="s">
        <v>41</v>
      </c>
      <c r="Z30" s="850"/>
      <c r="AA30" s="850"/>
      <c r="AB30" s="851"/>
      <c r="AC30" s="677" t="s">
        <v>42</v>
      </c>
      <c r="AD30" s="677"/>
      <c r="AE30" s="677"/>
      <c r="AF30" s="677" t="s">
        <v>43</v>
      </c>
      <c r="AG30" s="677"/>
      <c r="AH30" s="677"/>
      <c r="AI30" s="677"/>
      <c r="AJ30" s="677"/>
      <c r="AK30" s="679" t="s">
        <v>44</v>
      </c>
      <c r="AL30" s="598"/>
      <c r="AM30" s="596"/>
      <c r="AN30" s="596"/>
      <c r="AO30" s="596"/>
      <c r="AP30" s="596"/>
      <c r="AQ30" s="596"/>
      <c r="AR30" s="596"/>
      <c r="AS30" s="596"/>
      <c r="AT30" s="596"/>
      <c r="AU30" s="596"/>
      <c r="AV30" s="596"/>
      <c r="AW30" s="596"/>
      <c r="AX30" s="596"/>
      <c r="AY30" s="596"/>
      <c r="AZ30" s="596"/>
      <c r="BA30" s="596"/>
      <c r="BB30" s="596"/>
      <c r="BC30" s="596"/>
      <c r="BD30" s="596"/>
      <c r="BE30" s="596"/>
      <c r="BF30" s="596"/>
      <c r="BG30" s="597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</row>
    <row r="31" spans="1:256" ht="12" customHeight="1">
      <c r="C31" s="662"/>
      <c r="D31" s="662"/>
      <c r="E31" s="662"/>
      <c r="F31" s="662"/>
      <c r="G31" s="662"/>
      <c r="H31" s="662"/>
      <c r="I31" s="662"/>
      <c r="J31" s="662"/>
      <c r="K31" s="662"/>
      <c r="L31" s="662"/>
      <c r="M31" s="662"/>
      <c r="N31" s="844"/>
      <c r="O31" s="844"/>
      <c r="P31" s="844"/>
      <c r="Q31" s="844"/>
      <c r="R31" s="845"/>
      <c r="S31" s="848"/>
      <c r="T31" s="849"/>
      <c r="U31" s="672"/>
      <c r="V31" s="673"/>
      <c r="W31" s="673"/>
      <c r="X31" s="674"/>
      <c r="Y31" s="850"/>
      <c r="Z31" s="850"/>
      <c r="AA31" s="850"/>
      <c r="AB31" s="851"/>
      <c r="AC31" s="678"/>
      <c r="AD31" s="678"/>
      <c r="AE31" s="678"/>
      <c r="AF31" s="678"/>
      <c r="AG31" s="678"/>
      <c r="AH31" s="678"/>
      <c r="AI31" s="678"/>
      <c r="AJ31" s="678"/>
      <c r="AK31" s="680"/>
      <c r="AL31" s="599"/>
      <c r="AM31" s="600"/>
      <c r="AN31" s="600"/>
      <c r="AO31" s="600"/>
      <c r="AP31" s="600"/>
      <c r="AQ31" s="600"/>
      <c r="AR31" s="600"/>
      <c r="AS31" s="600"/>
      <c r="AT31" s="600"/>
      <c r="AU31" s="600"/>
      <c r="AV31" s="600"/>
      <c r="AW31" s="600"/>
      <c r="AX31" s="600"/>
      <c r="AY31" s="600"/>
      <c r="AZ31" s="600"/>
      <c r="BA31" s="600"/>
      <c r="BB31" s="600"/>
      <c r="BC31" s="600"/>
      <c r="BD31" s="600"/>
      <c r="BE31" s="600"/>
      <c r="BF31" s="600"/>
      <c r="BG31" s="601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</row>
    <row r="32" spans="1:256" ht="20.100000000000001" customHeight="1">
      <c r="C32" s="647" t="s">
        <v>45</v>
      </c>
      <c r="D32" s="648"/>
      <c r="E32" s="648"/>
      <c r="F32" s="648"/>
      <c r="G32" s="648"/>
      <c r="H32" s="648"/>
      <c r="I32" s="648"/>
      <c r="J32" s="852" t="s">
        <v>281</v>
      </c>
      <c r="K32" s="853"/>
      <c r="L32" s="853"/>
      <c r="M32" s="853"/>
      <c r="N32" s="853"/>
      <c r="O32" s="853"/>
      <c r="P32" s="853"/>
      <c r="Q32" s="853"/>
      <c r="R32" s="853"/>
      <c r="S32" s="853"/>
      <c r="T32" s="853"/>
      <c r="U32" s="853"/>
      <c r="V32" s="853"/>
      <c r="W32" s="853"/>
      <c r="X32" s="853"/>
      <c r="Y32" s="853"/>
      <c r="Z32" s="853"/>
      <c r="AA32" s="853"/>
      <c r="AB32" s="853"/>
      <c r="AC32" s="853"/>
      <c r="AD32" s="853"/>
      <c r="AE32" s="853"/>
      <c r="AF32" s="853"/>
      <c r="AG32" s="853"/>
      <c r="AH32" s="853"/>
      <c r="AI32" s="853"/>
      <c r="AJ32" s="853"/>
      <c r="AK32" s="854"/>
      <c r="AL32" s="860"/>
      <c r="AM32" s="861"/>
      <c r="AN32" s="861"/>
      <c r="AO32" s="861"/>
      <c r="AP32" s="861"/>
      <c r="AQ32" s="861"/>
      <c r="AR32" s="861"/>
      <c r="AS32" s="861"/>
      <c r="AT32" s="861"/>
      <c r="AU32" s="861"/>
      <c r="AV32" s="861"/>
      <c r="AW32" s="861"/>
      <c r="AX32" s="861"/>
      <c r="AY32" s="861"/>
      <c r="AZ32" s="861"/>
      <c r="BA32" s="861"/>
      <c r="BB32" s="861"/>
      <c r="BC32" s="861"/>
      <c r="BD32" s="861"/>
      <c r="BE32" s="861"/>
      <c r="BF32" s="861"/>
      <c r="BG32" s="862"/>
      <c r="BH32" s="2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</row>
    <row r="33" spans="3:74" ht="9.9499999999999993" customHeight="1">
      <c r="C33" s="649"/>
      <c r="D33" s="650"/>
      <c r="E33" s="650"/>
      <c r="F33" s="650"/>
      <c r="G33" s="650"/>
      <c r="H33" s="650"/>
      <c r="I33" s="650"/>
      <c r="J33" s="822" t="s">
        <v>46</v>
      </c>
      <c r="K33" s="823"/>
      <c r="L33" s="823"/>
      <c r="M33" s="823"/>
      <c r="N33" s="823"/>
      <c r="O33" s="823"/>
      <c r="P33" s="823"/>
      <c r="Q33" s="823"/>
      <c r="R33" s="823"/>
      <c r="S33" s="823"/>
      <c r="T33" s="823"/>
      <c r="U33" s="823"/>
      <c r="V33" s="823"/>
      <c r="W33" s="823"/>
      <c r="X33" s="823"/>
      <c r="Y33" s="823"/>
      <c r="Z33" s="823"/>
      <c r="AA33" s="823"/>
      <c r="AB33" s="823"/>
      <c r="AC33" s="823"/>
      <c r="AD33" s="823"/>
      <c r="AE33" s="823"/>
      <c r="AF33" s="823"/>
      <c r="AG33" s="823"/>
      <c r="AH33" s="823"/>
      <c r="AI33" s="823"/>
      <c r="AJ33" s="823"/>
      <c r="AK33" s="824"/>
      <c r="AL33" s="863"/>
      <c r="AM33" s="864"/>
      <c r="AN33" s="864"/>
      <c r="AO33" s="864"/>
      <c r="AP33" s="864"/>
      <c r="AQ33" s="864"/>
      <c r="AR33" s="864"/>
      <c r="AS33" s="864"/>
      <c r="AT33" s="864"/>
      <c r="AU33" s="864"/>
      <c r="AV33" s="864"/>
      <c r="AW33" s="864"/>
      <c r="AX33" s="864"/>
      <c r="AY33" s="864"/>
      <c r="AZ33" s="864"/>
      <c r="BA33" s="864"/>
      <c r="BB33" s="864"/>
      <c r="BC33" s="864"/>
      <c r="BD33" s="864"/>
      <c r="BE33" s="864"/>
      <c r="BF33" s="864"/>
      <c r="BG33" s="865"/>
      <c r="BH33" s="2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</row>
    <row r="34" spans="3:74" ht="9.9499999999999993" customHeight="1">
      <c r="C34" s="651"/>
      <c r="D34" s="652"/>
      <c r="E34" s="652"/>
      <c r="F34" s="652"/>
      <c r="G34" s="652"/>
      <c r="H34" s="652"/>
      <c r="I34" s="652"/>
      <c r="J34" s="825"/>
      <c r="K34" s="826"/>
      <c r="L34" s="826"/>
      <c r="M34" s="826"/>
      <c r="N34" s="826"/>
      <c r="O34" s="826"/>
      <c r="P34" s="826"/>
      <c r="Q34" s="826"/>
      <c r="R34" s="826"/>
      <c r="S34" s="826"/>
      <c r="T34" s="826"/>
      <c r="U34" s="826"/>
      <c r="V34" s="826"/>
      <c r="W34" s="826"/>
      <c r="X34" s="826"/>
      <c r="Y34" s="826"/>
      <c r="Z34" s="826"/>
      <c r="AA34" s="826"/>
      <c r="AB34" s="826"/>
      <c r="AC34" s="826"/>
      <c r="AD34" s="826"/>
      <c r="AE34" s="826"/>
      <c r="AF34" s="826"/>
      <c r="AG34" s="826"/>
      <c r="AH34" s="826"/>
      <c r="AI34" s="826"/>
      <c r="AJ34" s="826"/>
      <c r="AK34" s="827"/>
      <c r="AL34" s="866"/>
      <c r="AM34" s="867"/>
      <c r="AN34" s="867"/>
      <c r="AO34" s="867"/>
      <c r="AP34" s="867"/>
      <c r="AQ34" s="867"/>
      <c r="AR34" s="867"/>
      <c r="AS34" s="867"/>
      <c r="AT34" s="867"/>
      <c r="AU34" s="867"/>
      <c r="AV34" s="867"/>
      <c r="AW34" s="867"/>
      <c r="AX34" s="867"/>
      <c r="AY34" s="867"/>
      <c r="AZ34" s="867"/>
      <c r="BA34" s="867"/>
      <c r="BB34" s="867"/>
      <c r="BC34" s="867"/>
      <c r="BD34" s="867"/>
      <c r="BE34" s="867"/>
      <c r="BF34" s="867"/>
      <c r="BG34" s="868"/>
      <c r="BH34" s="2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</row>
    <row r="35" spans="3:74" ht="5.0999999999999996" customHeight="1">
      <c r="C35" s="23"/>
      <c r="D35" s="577" t="s">
        <v>47</v>
      </c>
      <c r="E35" s="577"/>
      <c r="F35" s="577"/>
      <c r="G35" s="577"/>
      <c r="H35" s="577"/>
      <c r="I35" s="577"/>
      <c r="J35" s="577"/>
      <c r="K35" s="577"/>
      <c r="L35" s="577"/>
      <c r="M35" s="577"/>
      <c r="N35" s="577"/>
      <c r="O35" s="577"/>
      <c r="P35" s="577"/>
      <c r="Q35" s="577"/>
      <c r="R35" s="577"/>
      <c r="S35" s="577"/>
      <c r="T35" s="577"/>
      <c r="U35" s="577"/>
      <c r="V35" s="577"/>
      <c r="W35" s="577"/>
      <c r="X35" s="577"/>
      <c r="Y35" s="577"/>
      <c r="Z35" s="577"/>
      <c r="AA35" s="577"/>
      <c r="AB35" s="577"/>
      <c r="AC35" s="577"/>
      <c r="AD35" s="577"/>
      <c r="AE35" s="577"/>
      <c r="AF35" s="577"/>
      <c r="AG35" s="577"/>
      <c r="AH35" s="577"/>
      <c r="AI35" s="577"/>
      <c r="AJ35" s="577"/>
      <c r="AK35" s="24"/>
      <c r="AL35" s="808"/>
      <c r="AM35" s="809"/>
      <c r="AN35" s="809"/>
      <c r="AO35" s="809"/>
      <c r="AP35" s="809"/>
      <c r="AQ35" s="809"/>
      <c r="AR35" s="809"/>
      <c r="AS35" s="809"/>
      <c r="AT35" s="809"/>
      <c r="AU35" s="809"/>
      <c r="AV35" s="809"/>
      <c r="AW35" s="809"/>
      <c r="AX35" s="809"/>
      <c r="AY35" s="809"/>
      <c r="AZ35" s="809"/>
      <c r="BA35" s="809"/>
      <c r="BB35" s="809"/>
      <c r="BC35" s="809"/>
      <c r="BD35" s="809"/>
      <c r="BE35" s="809"/>
      <c r="BF35" s="809"/>
      <c r="BG35" s="810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</row>
    <row r="36" spans="3:74" ht="11.1" customHeight="1">
      <c r="C36" s="23"/>
      <c r="D36" s="578"/>
      <c r="E36" s="578"/>
      <c r="F36" s="578"/>
      <c r="G36" s="578"/>
      <c r="H36" s="578"/>
      <c r="I36" s="578"/>
      <c r="J36" s="578"/>
      <c r="K36" s="578"/>
      <c r="L36" s="578"/>
      <c r="M36" s="578"/>
      <c r="N36" s="578"/>
      <c r="O36" s="578"/>
      <c r="P36" s="578"/>
      <c r="Q36" s="578"/>
      <c r="R36" s="578"/>
      <c r="S36" s="578"/>
      <c r="T36" s="578"/>
      <c r="U36" s="578"/>
      <c r="V36" s="578"/>
      <c r="W36" s="578"/>
      <c r="X36" s="578"/>
      <c r="Y36" s="578"/>
      <c r="Z36" s="578"/>
      <c r="AA36" s="578"/>
      <c r="AB36" s="578"/>
      <c r="AC36" s="578"/>
      <c r="AD36" s="578"/>
      <c r="AE36" s="578"/>
      <c r="AF36" s="578"/>
      <c r="AG36" s="578"/>
      <c r="AH36" s="578"/>
      <c r="AI36" s="578"/>
      <c r="AJ36" s="578"/>
      <c r="AK36" s="24"/>
      <c r="AL36" s="598"/>
      <c r="AM36" s="596"/>
      <c r="AN36" s="596"/>
      <c r="AO36" s="596"/>
      <c r="AP36" s="596"/>
      <c r="AQ36" s="596"/>
      <c r="AR36" s="596"/>
      <c r="AS36" s="596"/>
      <c r="AT36" s="596"/>
      <c r="AU36" s="596"/>
      <c r="AV36" s="596"/>
      <c r="AW36" s="596"/>
      <c r="AX36" s="596"/>
      <c r="AY36" s="596"/>
      <c r="AZ36" s="596"/>
      <c r="BA36" s="596"/>
      <c r="BB36" s="596"/>
      <c r="BC36" s="596"/>
      <c r="BD36" s="596"/>
      <c r="BE36" s="596"/>
      <c r="BF36" s="596"/>
      <c r="BG36" s="597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</row>
    <row r="37" spans="3:74" ht="11.1" customHeight="1">
      <c r="C37" s="23"/>
      <c r="D37" s="578"/>
      <c r="E37" s="578"/>
      <c r="F37" s="578"/>
      <c r="G37" s="578"/>
      <c r="H37" s="578"/>
      <c r="I37" s="578"/>
      <c r="J37" s="578"/>
      <c r="K37" s="578"/>
      <c r="L37" s="578"/>
      <c r="M37" s="578"/>
      <c r="N37" s="578"/>
      <c r="O37" s="578"/>
      <c r="P37" s="578"/>
      <c r="Q37" s="578"/>
      <c r="R37" s="578"/>
      <c r="S37" s="578"/>
      <c r="T37" s="578"/>
      <c r="U37" s="578"/>
      <c r="V37" s="578"/>
      <c r="W37" s="578"/>
      <c r="X37" s="578"/>
      <c r="Y37" s="578"/>
      <c r="Z37" s="578"/>
      <c r="AA37" s="578"/>
      <c r="AB37" s="578"/>
      <c r="AC37" s="578"/>
      <c r="AD37" s="578"/>
      <c r="AE37" s="578"/>
      <c r="AF37" s="578"/>
      <c r="AG37" s="578"/>
      <c r="AH37" s="578"/>
      <c r="AI37" s="578"/>
      <c r="AJ37" s="578"/>
      <c r="AK37" s="24"/>
      <c r="AL37" s="811"/>
      <c r="AM37" s="812"/>
      <c r="AN37" s="812"/>
      <c r="AO37" s="812"/>
      <c r="AP37" s="812"/>
      <c r="AQ37" s="812"/>
      <c r="AR37" s="812"/>
      <c r="AS37" s="812"/>
      <c r="AT37" s="812"/>
      <c r="AU37" s="812"/>
      <c r="AV37" s="812"/>
      <c r="AW37" s="812"/>
      <c r="AX37" s="812"/>
      <c r="AY37" s="812"/>
      <c r="AZ37" s="812"/>
      <c r="BA37" s="812"/>
      <c r="BB37" s="812"/>
      <c r="BC37" s="812"/>
      <c r="BD37" s="812"/>
      <c r="BE37" s="812"/>
      <c r="BF37" s="812"/>
      <c r="BG37" s="813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</row>
    <row r="38" spans="3:74" ht="8.25" customHeight="1">
      <c r="C38" s="23"/>
      <c r="D38" s="578"/>
      <c r="E38" s="578"/>
      <c r="F38" s="578"/>
      <c r="G38" s="578"/>
      <c r="H38" s="578"/>
      <c r="I38" s="578"/>
      <c r="J38" s="578"/>
      <c r="K38" s="578"/>
      <c r="L38" s="578"/>
      <c r="M38" s="578"/>
      <c r="N38" s="578"/>
      <c r="O38" s="578"/>
      <c r="P38" s="578"/>
      <c r="Q38" s="578"/>
      <c r="R38" s="578"/>
      <c r="S38" s="578"/>
      <c r="T38" s="578"/>
      <c r="U38" s="578"/>
      <c r="V38" s="578"/>
      <c r="W38" s="578"/>
      <c r="X38" s="578"/>
      <c r="Y38" s="578"/>
      <c r="Z38" s="578"/>
      <c r="AA38" s="578"/>
      <c r="AB38" s="578"/>
      <c r="AC38" s="578"/>
      <c r="AD38" s="578"/>
      <c r="AE38" s="578"/>
      <c r="AF38" s="578"/>
      <c r="AG38" s="578"/>
      <c r="AH38" s="578"/>
      <c r="AI38" s="578"/>
      <c r="AJ38" s="578"/>
      <c r="AK38" s="24"/>
      <c r="AL38" s="589" t="s">
        <v>48</v>
      </c>
      <c r="AM38" s="590"/>
      <c r="AN38" s="590"/>
      <c r="AO38" s="590"/>
      <c r="AP38" s="590"/>
      <c r="AQ38" s="590"/>
      <c r="AR38" s="590"/>
      <c r="AS38" s="590"/>
      <c r="AT38" s="590"/>
      <c r="AU38" s="590"/>
      <c r="AV38" s="590"/>
      <c r="AW38" s="590"/>
      <c r="AX38" s="590"/>
      <c r="AY38" s="590"/>
      <c r="AZ38" s="590"/>
      <c r="BA38" s="590"/>
      <c r="BB38" s="590"/>
      <c r="BC38" s="590"/>
      <c r="BD38" s="590"/>
      <c r="BE38" s="590"/>
      <c r="BF38" s="590"/>
      <c r="BG38" s="591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</row>
    <row r="39" spans="3:74" ht="8.25" customHeight="1">
      <c r="C39" s="23"/>
      <c r="D39" s="578"/>
      <c r="E39" s="578"/>
      <c r="F39" s="578"/>
      <c r="G39" s="578"/>
      <c r="H39" s="578"/>
      <c r="I39" s="578"/>
      <c r="J39" s="578"/>
      <c r="K39" s="578"/>
      <c r="L39" s="578"/>
      <c r="M39" s="578"/>
      <c r="N39" s="578"/>
      <c r="O39" s="578"/>
      <c r="P39" s="578"/>
      <c r="Q39" s="578"/>
      <c r="R39" s="578"/>
      <c r="S39" s="578"/>
      <c r="T39" s="578"/>
      <c r="U39" s="578"/>
      <c r="V39" s="578"/>
      <c r="W39" s="578"/>
      <c r="X39" s="578"/>
      <c r="Y39" s="578"/>
      <c r="Z39" s="578"/>
      <c r="AA39" s="578"/>
      <c r="AB39" s="578"/>
      <c r="AC39" s="578"/>
      <c r="AD39" s="578"/>
      <c r="AE39" s="578"/>
      <c r="AF39" s="578"/>
      <c r="AG39" s="578"/>
      <c r="AH39" s="578"/>
      <c r="AI39" s="578"/>
      <c r="AJ39" s="578"/>
      <c r="AK39" s="24"/>
      <c r="AL39" s="592"/>
      <c r="AM39" s="593"/>
      <c r="AN39" s="593"/>
      <c r="AO39" s="593"/>
      <c r="AP39" s="593"/>
      <c r="AQ39" s="593"/>
      <c r="AR39" s="593"/>
      <c r="AS39" s="593"/>
      <c r="AT39" s="593"/>
      <c r="AU39" s="593"/>
      <c r="AV39" s="593"/>
      <c r="AW39" s="593"/>
      <c r="AX39" s="593"/>
      <c r="AY39" s="593"/>
      <c r="AZ39" s="593"/>
      <c r="BA39" s="593"/>
      <c r="BB39" s="593"/>
      <c r="BC39" s="593"/>
      <c r="BD39" s="593"/>
      <c r="BE39" s="593"/>
      <c r="BF39" s="593"/>
      <c r="BG39" s="594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</row>
    <row r="40" spans="3:74" ht="8.25" customHeight="1">
      <c r="C40" s="23"/>
      <c r="D40" s="579"/>
      <c r="E40" s="579"/>
      <c r="F40" s="579"/>
      <c r="G40" s="579"/>
      <c r="H40" s="579"/>
      <c r="I40" s="579"/>
      <c r="J40" s="579"/>
      <c r="K40" s="579"/>
      <c r="L40" s="579"/>
      <c r="M40" s="579"/>
      <c r="N40" s="579"/>
      <c r="O40" s="579"/>
      <c r="P40" s="579"/>
      <c r="Q40" s="579"/>
      <c r="R40" s="579"/>
      <c r="S40" s="579"/>
      <c r="T40" s="579"/>
      <c r="U40" s="579"/>
      <c r="V40" s="579"/>
      <c r="W40" s="579"/>
      <c r="X40" s="579"/>
      <c r="Y40" s="579"/>
      <c r="Z40" s="579"/>
      <c r="AA40" s="579"/>
      <c r="AB40" s="579"/>
      <c r="AC40" s="579"/>
      <c r="AD40" s="579"/>
      <c r="AE40" s="579"/>
      <c r="AF40" s="579"/>
      <c r="AG40" s="579"/>
      <c r="AH40" s="579"/>
      <c r="AI40" s="579"/>
      <c r="AJ40" s="579"/>
      <c r="AK40" s="24"/>
      <c r="AL40" s="595" t="s">
        <v>49</v>
      </c>
      <c r="AM40" s="596"/>
      <c r="AN40" s="596"/>
      <c r="AO40" s="596"/>
      <c r="AP40" s="596"/>
      <c r="AQ40" s="596"/>
      <c r="AR40" s="596"/>
      <c r="AS40" s="596"/>
      <c r="AT40" s="596"/>
      <c r="AU40" s="596"/>
      <c r="AV40" s="596"/>
      <c r="AW40" s="596"/>
      <c r="AX40" s="596"/>
      <c r="AY40" s="596"/>
      <c r="AZ40" s="596"/>
      <c r="BA40" s="596"/>
      <c r="BB40" s="596"/>
      <c r="BC40" s="596"/>
      <c r="BD40" s="596"/>
      <c r="BE40" s="596"/>
      <c r="BF40" s="596"/>
      <c r="BG40" s="597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</row>
    <row r="41" spans="3:74" ht="8.25" customHeight="1">
      <c r="C41" s="23"/>
      <c r="D41" s="602" t="s">
        <v>50</v>
      </c>
      <c r="E41" s="25"/>
      <c r="F41" s="25"/>
      <c r="G41" s="25"/>
      <c r="H41" s="25"/>
      <c r="I41" s="26"/>
      <c r="J41" s="27"/>
      <c r="K41" s="27"/>
      <c r="L41" s="27"/>
      <c r="M41" s="28"/>
      <c r="N41" s="27"/>
      <c r="O41" s="27"/>
      <c r="P41" s="27"/>
      <c r="Q41" s="28"/>
      <c r="R41" s="27"/>
      <c r="S41" s="27"/>
      <c r="T41" s="27"/>
      <c r="U41" s="28"/>
      <c r="V41" s="27"/>
      <c r="W41" s="27"/>
      <c r="X41" s="27"/>
      <c r="Y41" s="28"/>
      <c r="Z41" s="27"/>
      <c r="AA41" s="27"/>
      <c r="AB41" s="27"/>
      <c r="AC41" s="28"/>
      <c r="AD41" s="27"/>
      <c r="AE41" s="27"/>
      <c r="AF41" s="27"/>
      <c r="AG41" s="28"/>
      <c r="AH41" s="27"/>
      <c r="AI41" s="27"/>
      <c r="AJ41" s="29"/>
      <c r="AK41" s="24"/>
      <c r="AL41" s="598"/>
      <c r="AM41" s="596"/>
      <c r="AN41" s="596"/>
      <c r="AO41" s="596"/>
      <c r="AP41" s="596"/>
      <c r="AQ41" s="596"/>
      <c r="AR41" s="596"/>
      <c r="AS41" s="596"/>
      <c r="AT41" s="596"/>
      <c r="AU41" s="596"/>
      <c r="AV41" s="596"/>
      <c r="AW41" s="596"/>
      <c r="AX41" s="596"/>
      <c r="AY41" s="596"/>
      <c r="AZ41" s="596"/>
      <c r="BA41" s="596"/>
      <c r="BB41" s="596"/>
      <c r="BC41" s="596"/>
      <c r="BD41" s="596"/>
      <c r="BE41" s="596"/>
      <c r="BF41" s="596"/>
      <c r="BG41" s="597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</row>
    <row r="42" spans="3:74" ht="13.5">
      <c r="C42" s="23"/>
      <c r="D42" s="603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30"/>
      <c r="AK42" s="24"/>
      <c r="AL42" s="599"/>
      <c r="AM42" s="600"/>
      <c r="AN42" s="600"/>
      <c r="AO42" s="600"/>
      <c r="AP42" s="600"/>
      <c r="AQ42" s="600"/>
      <c r="AR42" s="600"/>
      <c r="AS42" s="600"/>
      <c r="AT42" s="600"/>
      <c r="AU42" s="600"/>
      <c r="AV42" s="600"/>
      <c r="AW42" s="600"/>
      <c r="AX42" s="600"/>
      <c r="AY42" s="600"/>
      <c r="AZ42" s="600"/>
      <c r="BA42" s="600"/>
      <c r="BB42" s="600"/>
      <c r="BC42" s="600"/>
      <c r="BD42" s="600"/>
      <c r="BE42" s="600"/>
      <c r="BF42" s="600"/>
      <c r="BG42" s="601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</row>
    <row r="43" spans="3:74" ht="9.9499999999999993" customHeight="1">
      <c r="C43" s="23"/>
      <c r="D43" s="603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30"/>
      <c r="AK43" s="24"/>
      <c r="AL43" s="605" t="s">
        <v>51</v>
      </c>
      <c r="AM43" s="606"/>
      <c r="AN43" s="606"/>
      <c r="AO43" s="606"/>
      <c r="AP43" s="606"/>
      <c r="AQ43" s="606"/>
      <c r="AR43" s="607"/>
      <c r="AS43" s="614" t="s">
        <v>52</v>
      </c>
      <c r="AT43" s="614"/>
      <c r="AU43" s="614"/>
      <c r="AV43" s="614"/>
      <c r="AW43" s="614"/>
      <c r="AX43" s="614" t="s">
        <v>53</v>
      </c>
      <c r="AY43" s="614"/>
      <c r="AZ43" s="614"/>
      <c r="BA43" s="614"/>
      <c r="BB43" s="614"/>
      <c r="BC43" s="614" t="s">
        <v>54</v>
      </c>
      <c r="BD43" s="614"/>
      <c r="BE43" s="614"/>
      <c r="BF43" s="614"/>
      <c r="BG43" s="615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</row>
    <row r="44" spans="3:74" ht="9.9499999999999993" customHeight="1">
      <c r="C44" s="23"/>
      <c r="D44" s="603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30"/>
      <c r="AK44" s="24"/>
      <c r="AL44" s="608"/>
      <c r="AM44" s="609"/>
      <c r="AN44" s="609"/>
      <c r="AO44" s="609"/>
      <c r="AP44" s="609"/>
      <c r="AQ44" s="609"/>
      <c r="AR44" s="610"/>
      <c r="AS44" s="828" t="s">
        <v>55</v>
      </c>
      <c r="AT44" s="829"/>
      <c r="AU44" s="829"/>
      <c r="AV44" s="829"/>
      <c r="AW44" s="830"/>
      <c r="AX44" s="834" t="s">
        <v>55</v>
      </c>
      <c r="AY44" s="835"/>
      <c r="AZ44" s="835"/>
      <c r="BA44" s="835"/>
      <c r="BB44" s="836"/>
      <c r="BC44" s="834" t="s">
        <v>55</v>
      </c>
      <c r="BD44" s="835"/>
      <c r="BE44" s="835"/>
      <c r="BF44" s="835"/>
      <c r="BG44" s="840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</row>
    <row r="45" spans="3:74" ht="9.9499999999999993" customHeight="1">
      <c r="C45" s="23"/>
      <c r="D45" s="603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30"/>
      <c r="AK45" s="24"/>
      <c r="AL45" s="611"/>
      <c r="AM45" s="612"/>
      <c r="AN45" s="612"/>
      <c r="AO45" s="612"/>
      <c r="AP45" s="612"/>
      <c r="AQ45" s="612"/>
      <c r="AR45" s="613"/>
      <c r="AS45" s="831"/>
      <c r="AT45" s="832"/>
      <c r="AU45" s="832"/>
      <c r="AV45" s="832"/>
      <c r="AW45" s="833"/>
      <c r="AX45" s="837"/>
      <c r="AY45" s="838"/>
      <c r="AZ45" s="838"/>
      <c r="BA45" s="838"/>
      <c r="BB45" s="839"/>
      <c r="BC45" s="837"/>
      <c r="BD45" s="838"/>
      <c r="BE45" s="838"/>
      <c r="BF45" s="838"/>
      <c r="BG45" s="841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</row>
    <row r="46" spans="3:74" ht="8.25" customHeight="1">
      <c r="C46" s="23"/>
      <c r="D46" s="604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2"/>
      <c r="AK46" s="24"/>
      <c r="AL46" s="622" t="s">
        <v>287</v>
      </c>
      <c r="AM46" s="623"/>
      <c r="AN46" s="623"/>
      <c r="AO46" s="623"/>
      <c r="AP46" s="623"/>
      <c r="AQ46" s="623"/>
      <c r="AR46" s="623"/>
      <c r="AS46" s="623"/>
      <c r="AT46" s="623"/>
      <c r="AU46" s="623"/>
      <c r="AV46" s="623"/>
      <c r="AW46" s="623"/>
      <c r="AX46" s="623"/>
      <c r="AY46" s="623"/>
      <c r="AZ46" s="623"/>
      <c r="BA46" s="623"/>
      <c r="BB46" s="623"/>
      <c r="BC46" s="623"/>
      <c r="BD46" s="623"/>
      <c r="BE46" s="623"/>
      <c r="BF46" s="623"/>
      <c r="BG46" s="624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</row>
    <row r="47" spans="3:74" ht="8.25" customHeight="1">
      <c r="C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625"/>
      <c r="AM47" s="626"/>
      <c r="AN47" s="626"/>
      <c r="AO47" s="626"/>
      <c r="AP47" s="626"/>
      <c r="AQ47" s="626"/>
      <c r="AR47" s="626"/>
      <c r="AS47" s="626"/>
      <c r="AT47" s="626"/>
      <c r="AU47" s="626"/>
      <c r="AV47" s="626"/>
      <c r="AW47" s="626"/>
      <c r="AX47" s="626"/>
      <c r="AY47" s="626"/>
      <c r="AZ47" s="626"/>
      <c r="BA47" s="626"/>
      <c r="BB47" s="626"/>
      <c r="BC47" s="626"/>
      <c r="BD47" s="626"/>
      <c r="BE47" s="626"/>
      <c r="BF47" s="626"/>
      <c r="BG47" s="627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</row>
    <row r="48" spans="3:74" ht="8.25" customHeight="1">
      <c r="C48" s="33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628"/>
      <c r="AM48" s="629"/>
      <c r="AN48" s="629"/>
      <c r="AO48" s="629"/>
      <c r="AP48" s="629"/>
      <c r="AQ48" s="629"/>
      <c r="AR48" s="629"/>
      <c r="AS48" s="629"/>
      <c r="AT48" s="629"/>
      <c r="AU48" s="629"/>
      <c r="AV48" s="629"/>
      <c r="AW48" s="629"/>
      <c r="AX48" s="629"/>
      <c r="AY48" s="629"/>
      <c r="AZ48" s="629"/>
      <c r="BA48" s="629"/>
      <c r="BB48" s="629"/>
      <c r="BC48" s="629"/>
      <c r="BD48" s="629"/>
      <c r="BE48" s="629"/>
      <c r="BF48" s="629"/>
      <c r="BG48" s="630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</row>
    <row r="49" spans="13:74" ht="4.5" customHeight="1">
      <c r="AY49" s="34"/>
      <c r="AZ49" s="34"/>
      <c r="BA49" s="34"/>
      <c r="BB49" s="34"/>
      <c r="BC49" s="34"/>
      <c r="BD49" s="34"/>
      <c r="BE49" s="34"/>
      <c r="BF49" s="34"/>
      <c r="BG49" s="34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</row>
    <row r="50" spans="13:74" ht="18" customHeight="1">
      <c r="AY50" s="35"/>
      <c r="AZ50" s="35"/>
      <c r="BA50" s="35"/>
      <c r="BB50" s="35"/>
      <c r="BC50" s="35"/>
      <c r="BD50" s="35"/>
      <c r="BE50" s="35"/>
      <c r="BF50" s="35"/>
      <c r="BG50" s="35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</row>
    <row r="51" spans="13:74" ht="8.25" customHeight="1">
      <c r="M51" s="6"/>
      <c r="N51" s="6"/>
      <c r="O51" s="6"/>
      <c r="P51" s="6"/>
      <c r="Q51" s="6"/>
      <c r="AY51" s="35"/>
      <c r="AZ51" s="35"/>
      <c r="BA51" s="35"/>
      <c r="BB51" s="35"/>
      <c r="BC51" s="35"/>
      <c r="BD51" s="35"/>
      <c r="BE51" s="35"/>
      <c r="BF51" s="35"/>
      <c r="BG51" s="35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</row>
    <row r="52" spans="13:74" ht="8.25" customHeight="1">
      <c r="M52" s="6"/>
      <c r="N52" s="6"/>
      <c r="O52" s="6"/>
      <c r="P52" s="6"/>
      <c r="Q52" s="6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</row>
    <row r="53" spans="13:74" ht="8.25" customHeight="1">
      <c r="M53" s="6"/>
      <c r="N53" s="6"/>
      <c r="O53" s="6"/>
      <c r="P53" s="6"/>
      <c r="Q53" s="6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</row>
    <row r="54" spans="13:74" ht="8.25" customHeight="1">
      <c r="M54" s="6"/>
      <c r="N54" s="6"/>
      <c r="O54" s="6"/>
      <c r="P54" s="6"/>
      <c r="Q54" s="6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</row>
    <row r="55" spans="13:74" ht="8.25" customHeight="1">
      <c r="M55" s="6"/>
      <c r="N55" s="6"/>
      <c r="O55" s="6"/>
      <c r="P55" s="6"/>
      <c r="Q55" s="6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</row>
    <row r="56" spans="13:74" ht="15" customHeight="1">
      <c r="M56" s="6"/>
      <c r="N56" s="6"/>
      <c r="O56" s="6"/>
      <c r="P56" s="6"/>
      <c r="Q56" s="6"/>
      <c r="BI56" s="2"/>
      <c r="BJ56" s="2"/>
      <c r="BK56" s="2"/>
      <c r="BL56" s="2"/>
      <c r="BM56" s="2" t="s">
        <v>57</v>
      </c>
      <c r="BN56" s="2" t="s">
        <v>58</v>
      </c>
      <c r="BO56" s="2" t="s">
        <v>57</v>
      </c>
      <c r="BP56" s="36" t="s">
        <v>59</v>
      </c>
      <c r="BQ56" s="2"/>
      <c r="BR56" s="36" t="s">
        <v>59</v>
      </c>
      <c r="BS56" s="2" t="s">
        <v>60</v>
      </c>
      <c r="BT56" s="2"/>
      <c r="BU56" s="2"/>
      <c r="BV56" s="2"/>
    </row>
    <row r="57" spans="13:74" ht="15" customHeight="1">
      <c r="M57" s="6"/>
      <c r="N57" s="6"/>
      <c r="O57" s="6"/>
      <c r="P57" s="6"/>
      <c r="Q57" s="6"/>
      <c r="BI57" s="2"/>
      <c r="BJ57" s="2"/>
      <c r="BK57" s="2"/>
      <c r="BL57" s="2"/>
      <c r="BM57" s="2" t="s">
        <v>61</v>
      </c>
      <c r="BN57" s="2" t="s">
        <v>62</v>
      </c>
      <c r="BO57" s="2" t="s">
        <v>61</v>
      </c>
      <c r="BP57" s="36" t="s">
        <v>63</v>
      </c>
      <c r="BQ57" s="2"/>
      <c r="BR57" s="36" t="s">
        <v>63</v>
      </c>
      <c r="BS57" s="2" t="s">
        <v>64</v>
      </c>
      <c r="BT57" s="2"/>
      <c r="BU57" s="2"/>
      <c r="BV57" s="2"/>
    </row>
    <row r="58" spans="13:74" ht="15" customHeight="1">
      <c r="M58" s="6"/>
      <c r="N58" s="6"/>
      <c r="O58" s="6"/>
      <c r="P58" s="6"/>
      <c r="Q58" s="6"/>
      <c r="BI58" s="2"/>
      <c r="BJ58" s="2"/>
      <c r="BK58" s="2"/>
      <c r="BL58" s="2"/>
      <c r="BM58" s="2" t="s">
        <v>65</v>
      </c>
      <c r="BN58" s="2" t="s">
        <v>66</v>
      </c>
      <c r="BO58" s="2" t="s">
        <v>65</v>
      </c>
      <c r="BP58" s="36"/>
      <c r="BQ58" s="2"/>
      <c r="BR58" s="36"/>
      <c r="BS58" s="2"/>
      <c r="BT58" s="2"/>
      <c r="BU58" s="2"/>
      <c r="BV58" s="2"/>
    </row>
    <row r="59" spans="13:74" ht="15" customHeight="1">
      <c r="M59" s="6"/>
      <c r="N59" s="6"/>
      <c r="O59" s="6"/>
      <c r="P59" s="6"/>
      <c r="Q59" s="6"/>
      <c r="BI59" s="2"/>
      <c r="BJ59" s="2"/>
      <c r="BK59" s="2"/>
      <c r="BL59" s="2"/>
      <c r="BM59" s="2"/>
      <c r="BN59" s="2"/>
      <c r="BO59" s="2"/>
      <c r="BP59" s="37" t="s">
        <v>67</v>
      </c>
      <c r="BQ59" s="2"/>
      <c r="BR59" s="2"/>
      <c r="BS59" s="2"/>
      <c r="BT59" s="2"/>
      <c r="BU59" s="2"/>
      <c r="BV59" s="2"/>
    </row>
    <row r="60" spans="13:74" ht="15" customHeight="1">
      <c r="BI60" s="2"/>
      <c r="BJ60" s="2"/>
      <c r="BK60" s="2"/>
      <c r="BL60" s="2"/>
      <c r="BM60" s="2"/>
      <c r="BN60" s="2"/>
      <c r="BO60" s="2"/>
      <c r="BP60" s="36">
        <v>0.05</v>
      </c>
      <c r="BQ60" s="2"/>
      <c r="BR60" s="2"/>
      <c r="BS60" s="2"/>
      <c r="BT60" s="2"/>
      <c r="BU60" s="2"/>
      <c r="BV60" s="2"/>
    </row>
    <row r="61" spans="13:74" ht="15" customHeight="1">
      <c r="BI61" s="2"/>
      <c r="BJ61" s="2"/>
      <c r="BK61" s="2"/>
      <c r="BL61" s="2"/>
      <c r="BM61" s="2"/>
      <c r="BN61" s="2"/>
      <c r="BO61" s="2"/>
      <c r="BP61" s="36">
        <v>0.1</v>
      </c>
      <c r="BQ61" s="2"/>
      <c r="BR61" s="2"/>
      <c r="BS61" s="2"/>
      <c r="BT61" s="2"/>
      <c r="BU61" s="2"/>
      <c r="BV61" s="2"/>
    </row>
    <row r="62" spans="13:74" ht="15" customHeight="1">
      <c r="BI62" s="2"/>
      <c r="BJ62" s="2"/>
      <c r="BK62" s="2"/>
      <c r="BL62" s="2"/>
      <c r="BM62" s="2" t="s">
        <v>68</v>
      </c>
      <c r="BN62" s="2"/>
      <c r="BO62" s="2"/>
      <c r="BP62" s="2"/>
      <c r="BQ62" s="2"/>
      <c r="BR62" s="2"/>
      <c r="BS62" s="2"/>
      <c r="BT62" s="2"/>
      <c r="BU62" s="2"/>
      <c r="BV62" s="2"/>
    </row>
    <row r="63" spans="13:74" ht="15" customHeight="1">
      <c r="BI63" s="2"/>
      <c r="BJ63" s="2"/>
      <c r="BK63" s="2"/>
      <c r="BL63" s="2"/>
      <c r="BM63" s="2" t="s">
        <v>69</v>
      </c>
      <c r="BN63" s="2"/>
      <c r="BO63" s="524" t="s">
        <v>281</v>
      </c>
      <c r="BP63" s="2"/>
      <c r="BQ63" s="2"/>
      <c r="BR63" s="2"/>
      <c r="BS63" s="2"/>
      <c r="BT63" s="2"/>
      <c r="BU63" s="2"/>
      <c r="BV63" s="2"/>
    </row>
    <row r="64" spans="13:74" ht="15" customHeight="1">
      <c r="BI64" s="2"/>
      <c r="BJ64" s="2"/>
      <c r="BK64" s="2"/>
      <c r="BL64" s="2"/>
      <c r="BM64" s="2" t="s">
        <v>70</v>
      </c>
      <c r="BN64" s="2"/>
      <c r="BO64" s="524" t="s">
        <v>282</v>
      </c>
      <c r="BP64" s="2"/>
      <c r="BQ64" s="2"/>
      <c r="BR64" s="2"/>
      <c r="BS64" s="2"/>
      <c r="BT64" s="2"/>
      <c r="BU64" s="2"/>
      <c r="BV64" s="2"/>
    </row>
    <row r="65" spans="61:74" ht="15" customHeight="1"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>
        <v>100</v>
      </c>
      <c r="BU65" s="38" t="s">
        <v>71</v>
      </c>
      <c r="BV65" s="38" t="s">
        <v>71</v>
      </c>
    </row>
    <row r="66" spans="61:74" ht="15" customHeight="1">
      <c r="BI66" s="2"/>
      <c r="BJ66" s="2"/>
      <c r="BK66" s="2"/>
      <c r="BL66" s="2"/>
      <c r="BM66" s="2"/>
      <c r="BN66" s="2"/>
      <c r="BO66" s="39" t="s">
        <v>283</v>
      </c>
      <c r="BP66" s="2"/>
      <c r="BQ66" s="2"/>
      <c r="BR66" s="2"/>
      <c r="BS66" s="2"/>
      <c r="BT66" s="2">
        <v>20</v>
      </c>
      <c r="BU66" s="2" t="s">
        <v>73</v>
      </c>
      <c r="BV66" s="2">
        <v>90</v>
      </c>
    </row>
    <row r="67" spans="61:74" ht="15" customHeight="1">
      <c r="BI67" s="2"/>
      <c r="BJ67" s="2"/>
      <c r="BK67" s="2"/>
      <c r="BL67" s="2"/>
      <c r="BM67" s="2"/>
      <c r="BN67" s="2"/>
      <c r="BO67" s="39" t="s">
        <v>72</v>
      </c>
      <c r="BP67" s="2"/>
      <c r="BQ67" s="2"/>
      <c r="BR67" s="2"/>
      <c r="BS67" s="2"/>
      <c r="BT67" s="40">
        <v>30</v>
      </c>
      <c r="BU67" s="2"/>
      <c r="BV67" s="2">
        <v>120</v>
      </c>
    </row>
    <row r="68" spans="61:74" ht="15" customHeight="1">
      <c r="BI68" s="2"/>
      <c r="BJ68" s="2"/>
      <c r="BK68" s="2"/>
      <c r="BL68" s="2"/>
      <c r="BM68" s="2"/>
      <c r="BN68" s="2"/>
      <c r="BO68" s="39" t="s">
        <v>74</v>
      </c>
      <c r="BP68" s="2"/>
      <c r="BQ68" s="2"/>
      <c r="BR68" s="2"/>
      <c r="BS68" s="2"/>
      <c r="BT68" s="2">
        <v>40</v>
      </c>
      <c r="BU68" s="2"/>
      <c r="BV68" s="2"/>
    </row>
    <row r="69" spans="61:74" ht="15" customHeight="1">
      <c r="BI69" s="2"/>
      <c r="BJ69" s="2"/>
      <c r="BK69" s="2"/>
      <c r="BL69" s="2"/>
      <c r="BM69" s="2"/>
      <c r="BN69" s="2"/>
      <c r="BO69" s="39" t="s">
        <v>75</v>
      </c>
      <c r="BP69" s="2"/>
      <c r="BQ69" s="2"/>
      <c r="BR69" s="2"/>
      <c r="BS69" s="2"/>
      <c r="BT69" s="2">
        <v>50</v>
      </c>
      <c r="BU69" s="2"/>
      <c r="BV69" s="2"/>
    </row>
    <row r="70" spans="61:74" ht="15" customHeight="1">
      <c r="BI70" s="2"/>
      <c r="BJ70" s="2"/>
      <c r="BK70" s="2"/>
      <c r="BL70" s="2"/>
      <c r="BM70" s="2"/>
      <c r="BN70" s="2"/>
      <c r="BO70" s="39" t="s">
        <v>76</v>
      </c>
      <c r="BP70" s="2"/>
      <c r="BQ70" s="2"/>
      <c r="BR70" s="2"/>
      <c r="BS70" s="2"/>
      <c r="BT70" s="2">
        <v>60</v>
      </c>
      <c r="BU70" s="2"/>
      <c r="BV70" s="2"/>
    </row>
    <row r="71" spans="61:74" ht="15" customHeight="1">
      <c r="BI71" s="2"/>
      <c r="BJ71" s="2"/>
      <c r="BK71" s="2"/>
      <c r="BL71" s="2"/>
      <c r="BM71" s="2"/>
      <c r="BN71" s="2"/>
      <c r="BO71" s="39" t="s">
        <v>77</v>
      </c>
      <c r="BP71" s="2"/>
      <c r="BQ71" s="2"/>
      <c r="BR71" s="2"/>
      <c r="BS71" s="2"/>
      <c r="BT71" s="2">
        <v>70</v>
      </c>
      <c r="BU71" s="2"/>
      <c r="BV71" s="2"/>
    </row>
    <row r="72" spans="61:74" ht="15" customHeight="1">
      <c r="BI72" s="2"/>
      <c r="BJ72" s="2"/>
      <c r="BK72" s="2"/>
      <c r="BL72" s="2"/>
      <c r="BM72" s="2"/>
      <c r="BN72" s="2"/>
      <c r="BO72" s="39" t="s">
        <v>78</v>
      </c>
      <c r="BP72" s="2"/>
      <c r="BQ72" s="2"/>
      <c r="BR72" s="2"/>
      <c r="BS72" s="2"/>
      <c r="BT72" s="2">
        <v>80</v>
      </c>
      <c r="BU72" s="2"/>
      <c r="BV72" s="2"/>
    </row>
    <row r="73" spans="61:74" ht="15" customHeight="1">
      <c r="BI73" s="2"/>
      <c r="BJ73" s="2"/>
      <c r="BK73" s="2"/>
      <c r="BL73" s="2"/>
      <c r="BM73" s="2"/>
      <c r="BN73" s="2"/>
      <c r="BO73" s="39" t="s">
        <v>79</v>
      </c>
      <c r="BP73" s="2"/>
      <c r="BQ73" s="2"/>
      <c r="BR73" s="2"/>
      <c r="BS73" s="2"/>
      <c r="BT73" s="38" t="s">
        <v>71</v>
      </c>
      <c r="BU73" s="2"/>
      <c r="BV73" s="2"/>
    </row>
    <row r="74" spans="61:74" ht="15" customHeight="1">
      <c r="BI74" s="2"/>
      <c r="BJ74" s="2"/>
      <c r="BK74" s="2"/>
      <c r="BL74" s="2"/>
      <c r="BM74" s="2"/>
      <c r="BN74" s="2"/>
      <c r="BO74" s="39" t="s">
        <v>80</v>
      </c>
      <c r="BP74" s="2"/>
      <c r="BQ74" s="2"/>
      <c r="BR74" s="2"/>
      <c r="BS74" s="2"/>
      <c r="BT74" s="2"/>
      <c r="BU74" s="2"/>
      <c r="BV74" s="2"/>
    </row>
    <row r="75" spans="61:74" ht="15" customHeight="1">
      <c r="BI75" s="2"/>
      <c r="BJ75" s="2"/>
      <c r="BK75" s="2"/>
      <c r="BL75" s="2"/>
      <c r="BM75" s="2"/>
      <c r="BN75" s="2"/>
      <c r="BO75" s="39" t="s">
        <v>81</v>
      </c>
      <c r="BP75" s="2"/>
      <c r="BQ75" s="2"/>
      <c r="BR75" s="2"/>
      <c r="BS75" s="2"/>
      <c r="BT75" s="41" t="s">
        <v>55</v>
      </c>
      <c r="BU75" s="2"/>
      <c r="BV75" s="2"/>
    </row>
    <row r="76" spans="61:74" ht="15" customHeight="1">
      <c r="BI76" s="2"/>
      <c r="BJ76" s="2"/>
      <c r="BK76" s="2"/>
      <c r="BL76" s="2"/>
      <c r="BM76" s="2"/>
      <c r="BN76" s="2"/>
      <c r="BO76" s="39" t="s">
        <v>82</v>
      </c>
      <c r="BP76" s="39"/>
      <c r="BQ76" s="39"/>
      <c r="BR76" s="39"/>
      <c r="BS76" s="2"/>
      <c r="BT76" s="41" t="s">
        <v>83</v>
      </c>
      <c r="BU76" s="2"/>
      <c r="BV76" s="2"/>
    </row>
    <row r="77" spans="61:74" ht="15" customHeight="1">
      <c r="BI77" s="2"/>
      <c r="BJ77" s="2"/>
      <c r="BK77" s="2"/>
      <c r="BL77" s="2"/>
      <c r="BM77" s="2"/>
      <c r="BN77" s="2"/>
      <c r="BO77" s="39" t="s">
        <v>283</v>
      </c>
      <c r="BP77" s="39"/>
      <c r="BQ77" s="39"/>
      <c r="BR77" s="39"/>
      <c r="BS77" s="2"/>
      <c r="BT77" s="41" t="s">
        <v>85</v>
      </c>
      <c r="BU77" s="2"/>
      <c r="BV77" s="2"/>
    </row>
    <row r="78" spans="61:74" ht="15" customHeight="1">
      <c r="BI78" s="2"/>
      <c r="BJ78" s="2"/>
      <c r="BK78" s="2"/>
      <c r="BL78" s="2"/>
      <c r="BM78" s="2"/>
      <c r="BN78" s="2"/>
      <c r="BO78" s="39" t="s">
        <v>84</v>
      </c>
      <c r="BP78" s="39"/>
      <c r="BQ78" s="39"/>
      <c r="BR78" s="39"/>
      <c r="BS78" s="2"/>
      <c r="BT78" s="41" t="s">
        <v>56</v>
      </c>
      <c r="BU78" s="2"/>
      <c r="BV78" s="2"/>
    </row>
    <row r="79" spans="61:74" ht="15" customHeight="1">
      <c r="BI79" s="2"/>
      <c r="BJ79" s="2"/>
      <c r="BK79" s="2"/>
      <c r="BL79" s="2"/>
      <c r="BM79" s="2"/>
      <c r="BN79" s="2"/>
      <c r="BO79" s="39" t="s">
        <v>86</v>
      </c>
      <c r="BP79" s="39"/>
      <c r="BQ79" s="39"/>
      <c r="BR79" s="39"/>
      <c r="BS79" s="2"/>
      <c r="BT79" s="41" t="s">
        <v>88</v>
      </c>
      <c r="BU79" s="2"/>
      <c r="BV79" s="2"/>
    </row>
    <row r="80" spans="61:74" ht="15" customHeight="1">
      <c r="BI80" s="2"/>
      <c r="BJ80" s="2"/>
      <c r="BK80" s="2"/>
      <c r="BL80" s="2"/>
      <c r="BM80" s="2"/>
      <c r="BN80" s="2"/>
      <c r="BO80" s="39" t="s">
        <v>87</v>
      </c>
      <c r="BP80" s="39"/>
      <c r="BQ80" s="39"/>
      <c r="BR80" s="39"/>
      <c r="BS80" s="2"/>
      <c r="BT80" s="2"/>
      <c r="BU80" s="2"/>
      <c r="BV80" s="2"/>
    </row>
    <row r="81" spans="61:74" ht="15" customHeight="1">
      <c r="BI81" s="2"/>
      <c r="BJ81" s="2"/>
      <c r="BK81" s="2"/>
      <c r="BL81" s="2"/>
      <c r="BM81" s="2"/>
      <c r="BN81" s="2"/>
      <c r="BO81" s="39" t="s">
        <v>89</v>
      </c>
      <c r="BP81" s="39"/>
      <c r="BQ81" s="39"/>
      <c r="BR81" s="39"/>
      <c r="BS81" s="2"/>
      <c r="BT81" s="2"/>
      <c r="BU81" s="2"/>
      <c r="BV81" s="2"/>
    </row>
    <row r="82" spans="61:74" ht="15" customHeight="1">
      <c r="BI82" s="2"/>
      <c r="BJ82" s="2"/>
      <c r="BK82" s="2"/>
      <c r="BL82" s="2"/>
      <c r="BM82" s="2"/>
      <c r="BN82" s="2"/>
      <c r="BO82" s="39" t="s">
        <v>90</v>
      </c>
      <c r="BP82" s="39"/>
      <c r="BQ82" s="39"/>
      <c r="BR82" s="39"/>
      <c r="BS82" s="2"/>
      <c r="BT82" s="2"/>
      <c r="BU82" s="2"/>
      <c r="BV82" s="2"/>
    </row>
    <row r="83" spans="61:74" ht="15" customHeight="1">
      <c r="BI83" s="2"/>
      <c r="BJ83" s="2"/>
      <c r="BK83" s="2"/>
      <c r="BL83" s="2"/>
      <c r="BM83" s="2"/>
      <c r="BN83" s="2"/>
      <c r="BO83" s="39" t="s">
        <v>91</v>
      </c>
      <c r="BP83" s="39"/>
      <c r="BQ83" s="39"/>
      <c r="BR83" s="39"/>
      <c r="BS83" s="2"/>
      <c r="BT83" s="2"/>
      <c r="BU83" s="2"/>
      <c r="BV83" s="2"/>
    </row>
    <row r="84" spans="61:74" ht="15" customHeight="1">
      <c r="BI84" s="2"/>
      <c r="BJ84" s="2"/>
      <c r="BK84" s="2"/>
      <c r="BL84" s="2"/>
      <c r="BM84" s="2"/>
      <c r="BN84" s="2"/>
      <c r="BO84" s="39" t="s">
        <v>92</v>
      </c>
      <c r="BP84" s="39"/>
      <c r="BQ84" s="39"/>
      <c r="BR84" s="39"/>
      <c r="BS84" s="2"/>
      <c r="BT84" s="2"/>
      <c r="BU84" s="2"/>
      <c r="BV84" s="2"/>
    </row>
    <row r="85" spans="61:74" ht="15" customHeight="1">
      <c r="BI85" s="2"/>
      <c r="BJ85" s="2"/>
      <c r="BK85" s="2"/>
      <c r="BL85" s="2"/>
      <c r="BM85" s="2"/>
      <c r="BN85" s="2"/>
      <c r="BO85" s="39" t="s">
        <v>93</v>
      </c>
      <c r="BP85" s="39"/>
      <c r="BQ85" s="39"/>
      <c r="BR85" s="39"/>
      <c r="BS85" s="2"/>
      <c r="BT85" s="2"/>
      <c r="BU85" s="2"/>
      <c r="BV85" s="2"/>
    </row>
    <row r="86" spans="61:74" ht="15" customHeight="1">
      <c r="BI86" s="2"/>
      <c r="BJ86" s="2"/>
      <c r="BK86" s="2"/>
      <c r="BL86" s="2"/>
      <c r="BM86" s="2"/>
      <c r="BN86" s="2"/>
      <c r="BO86" s="39" t="s">
        <v>94</v>
      </c>
      <c r="BP86" s="2"/>
      <c r="BQ86" s="2"/>
      <c r="BR86" s="2"/>
      <c r="BS86" s="2"/>
      <c r="BT86" s="2"/>
      <c r="BU86" s="2"/>
      <c r="BV86" s="2"/>
    </row>
  </sheetData>
  <mergeCells count="99">
    <mergeCell ref="C1:N1"/>
    <mergeCell ref="V2:AL2"/>
    <mergeCell ref="AV3:AX3"/>
    <mergeCell ref="AY3:BE3"/>
    <mergeCell ref="X6:AH6"/>
    <mergeCell ref="AT6:AW7"/>
    <mergeCell ref="AX6:AX7"/>
    <mergeCell ref="AY6:BD7"/>
    <mergeCell ref="D6:P8"/>
    <mergeCell ref="Q6:U8"/>
    <mergeCell ref="AM9:AP9"/>
    <mergeCell ref="C12:I12"/>
    <mergeCell ref="J12:K12"/>
    <mergeCell ref="L12:X12"/>
    <mergeCell ref="BC12:BE13"/>
    <mergeCell ref="C13:I13"/>
    <mergeCell ref="J13:K13"/>
    <mergeCell ref="L13:X13"/>
    <mergeCell ref="Q9:U10"/>
    <mergeCell ref="D9:P10"/>
    <mergeCell ref="AZ17:BG17"/>
    <mergeCell ref="C18:I20"/>
    <mergeCell ref="J18:L19"/>
    <mergeCell ref="N18:P18"/>
    <mergeCell ref="Q18:BG18"/>
    <mergeCell ref="M19:P19"/>
    <mergeCell ref="Q19:BG19"/>
    <mergeCell ref="Q20:BG20"/>
    <mergeCell ref="C17:I17"/>
    <mergeCell ref="J17:AK17"/>
    <mergeCell ref="AL17:AP17"/>
    <mergeCell ref="AQ17:AX17"/>
    <mergeCell ref="L20:P20"/>
    <mergeCell ref="AV21:BG21"/>
    <mergeCell ref="C22:I31"/>
    <mergeCell ref="J22:M23"/>
    <mergeCell ref="N22:AK23"/>
    <mergeCell ref="AQ22:AU24"/>
    <mergeCell ref="AV22:BG24"/>
    <mergeCell ref="J24:M25"/>
    <mergeCell ref="N24:AK25"/>
    <mergeCell ref="AQ25:AU27"/>
    <mergeCell ref="AV25:BG27"/>
    <mergeCell ref="J26:M29"/>
    <mergeCell ref="N26:P27"/>
    <mergeCell ref="Q26:R27"/>
    <mergeCell ref="S26:T27"/>
    <mergeCell ref="U26:W27"/>
    <mergeCell ref="AC28:AF29"/>
    <mergeCell ref="J32:AK32"/>
    <mergeCell ref="C21:I21"/>
    <mergeCell ref="J21:AK21"/>
    <mergeCell ref="AL21:AP27"/>
    <mergeCell ref="X26:Y27"/>
    <mergeCell ref="Z26:AK27"/>
    <mergeCell ref="N28:P29"/>
    <mergeCell ref="Q28:R29"/>
    <mergeCell ref="S28:T29"/>
    <mergeCell ref="AL30:BG31"/>
    <mergeCell ref="C32:I34"/>
    <mergeCell ref="AL32:BG34"/>
    <mergeCell ref="U28:W29"/>
    <mergeCell ref="X28:Y29"/>
    <mergeCell ref="Z28:AB29"/>
    <mergeCell ref="AQ21:AU21"/>
    <mergeCell ref="AG28:AH29"/>
    <mergeCell ref="AI28:AI29"/>
    <mergeCell ref="AL28:BG29"/>
    <mergeCell ref="J30:M31"/>
    <mergeCell ref="N30:R31"/>
    <mergeCell ref="S30:T31"/>
    <mergeCell ref="U30:X31"/>
    <mergeCell ref="Y30:AB31"/>
    <mergeCell ref="AC30:AE31"/>
    <mergeCell ref="AK30:AK31"/>
    <mergeCell ref="D41:D46"/>
    <mergeCell ref="AL43:AR45"/>
    <mergeCell ref="AS43:AW43"/>
    <mergeCell ref="AX43:BB43"/>
    <mergeCell ref="BC43:BG43"/>
    <mergeCell ref="AS44:AW45"/>
    <mergeCell ref="AX44:BB45"/>
    <mergeCell ref="BC44:BG45"/>
    <mergeCell ref="AL35:BG37"/>
    <mergeCell ref="AL38:BG39"/>
    <mergeCell ref="AL40:BG42"/>
    <mergeCell ref="AL46:BG48"/>
    <mergeCell ref="C14:I14"/>
    <mergeCell ref="J14:K15"/>
    <mergeCell ref="L14:X15"/>
    <mergeCell ref="C15:E15"/>
    <mergeCell ref="F15:G15"/>
    <mergeCell ref="H15:I15"/>
    <mergeCell ref="D35:AJ40"/>
    <mergeCell ref="AF30:AF31"/>
    <mergeCell ref="AG30:AJ31"/>
    <mergeCell ref="C16:I16"/>
    <mergeCell ref="J16:AK16"/>
    <mergeCell ref="J33:AK34"/>
  </mergeCells>
  <phoneticPr fontId="4"/>
  <dataValidations count="16">
    <dataValidation type="list" allowBlank="1" showInputMessage="1" showErrorMessage="1" sqref="AS44:BG45">
      <formula1>$BT$75:$BT$77</formula1>
    </dataValidation>
    <dataValidation type="list" allowBlank="1" showErrorMessage="1" sqref="N30:R31">
      <formula1>$BP$56:$BP$57</formula1>
    </dataValidation>
    <dataValidation type="list" allowBlank="1" showErrorMessage="1" sqref="Y30">
      <formula1>$BR$56:$BR$57</formula1>
    </dataValidation>
    <dataValidation type="list" allowBlank="1" showInputMessage="1" showErrorMessage="1" sqref="S30:T31">
      <formula1>$BP$59:$BP$61</formula1>
    </dataValidation>
    <dataValidation type="list" allowBlank="1" showErrorMessage="1" sqref="Q26:R27">
      <formula1>$BT$65:$BT$73</formula1>
    </dataValidation>
    <dataValidation type="list" allowBlank="1" showErrorMessage="1" sqref="AG28:AH29">
      <formula1>$BV$65:$BV$67</formula1>
    </dataValidation>
    <dataValidation type="list" allowBlank="1" sqref="Q28:R29">
      <formula1>$BT$65:$BT$73</formula1>
    </dataValidation>
    <dataValidation type="list" allowBlank="1" sqref="N22:AK23">
      <formula1>$BM$62:$BM$64</formula1>
    </dataValidation>
    <dataValidation type="list" allowBlank="1" sqref="AV25:BG27">
      <formula1>$BO$56:$BO$58</formula1>
    </dataValidation>
    <dataValidation type="list" allowBlank="1" sqref="AV22:BG24">
      <formula1>$BN$56:$BN$58</formula1>
    </dataValidation>
    <dataValidation type="list" allowBlank="1" sqref="AV21:BG21">
      <formula1>$BM$56:$BM$58</formula1>
    </dataValidation>
    <dataValidation type="list" allowBlank="1" showInputMessage="1" showErrorMessage="1" sqref="F15">
      <formula1>"　,5,8,10"</formula1>
    </dataValidation>
    <dataValidation type="list" allowBlank="1" showInputMessage="1" showErrorMessage="1" sqref="J18:L19 L20:P20">
      <formula1>$BP$56:$BP$57</formula1>
    </dataValidation>
    <dataValidation type="list" allowBlank="1" showInputMessage="1" showErrorMessage="1" sqref="AX6:AX7">
      <formula1>$BS$56:$BS$57</formula1>
    </dataValidation>
    <dataValidation type="list" allowBlank="1" showInputMessage="1" showErrorMessage="1" sqref="J33:AK34">
      <formula1>$BO$66:$BO$85</formula1>
    </dataValidation>
    <dataValidation type="list" allowBlank="1" showInputMessage="1" showErrorMessage="1" sqref="J32:AK32">
      <formula1>$BO$63:$BO$64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9685039370078741"/>
  <pageSetup paperSize="9" scale="91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86"/>
  <sheetViews>
    <sheetView showGridLines="0" showZeros="0" view="pageBreakPreview" zoomScale="85" zoomScaleNormal="100" zoomScaleSheetLayoutView="85" workbookViewId="0">
      <selection activeCell="J32" sqref="J32:AK32"/>
    </sheetView>
  </sheetViews>
  <sheetFormatPr defaultColWidth="4.125" defaultRowHeight="15" customHeight="1"/>
  <cols>
    <col min="1" max="2" width="1.625" style="480" customWidth="1"/>
    <col min="3" max="4" width="2.625" style="480" customWidth="1"/>
    <col min="5" max="5" width="2.375" style="480" customWidth="1"/>
    <col min="6" max="9" width="2.625" style="480" customWidth="1"/>
    <col min="10" max="12" width="2.875" style="480" customWidth="1"/>
    <col min="13" max="13" width="2.375" style="480" customWidth="1"/>
    <col min="14" max="20" width="2.625" style="480" customWidth="1"/>
    <col min="21" max="59" width="2.375" style="480" customWidth="1"/>
    <col min="60" max="60" width="2.125" style="480" customWidth="1"/>
    <col min="61" max="62" width="2.125" style="480" hidden="1" customWidth="1"/>
    <col min="63" max="64" width="4.125" style="480" hidden="1" customWidth="1"/>
    <col min="65" max="67" width="35.375" style="480" hidden="1" customWidth="1"/>
    <col min="68" max="71" width="14.125" style="480" hidden="1" customWidth="1"/>
    <col min="72" max="74" width="4.125" style="480" hidden="1" customWidth="1"/>
    <col min="75" max="76" width="4.125" style="480" customWidth="1"/>
    <col min="77" max="16384" width="4.125" style="480"/>
  </cols>
  <sheetData>
    <row r="1" spans="3:74" ht="18">
      <c r="C1" s="1107" t="s">
        <v>0</v>
      </c>
      <c r="D1" s="1108"/>
      <c r="E1" s="1108"/>
      <c r="F1" s="1108"/>
      <c r="G1" s="1108"/>
      <c r="H1" s="1108"/>
      <c r="I1" s="1108"/>
      <c r="J1" s="1108"/>
      <c r="K1" s="1108"/>
      <c r="L1" s="1108"/>
      <c r="M1" s="1108"/>
      <c r="N1" s="1108"/>
      <c r="BI1" s="481"/>
      <c r="BJ1" s="481"/>
      <c r="BK1" s="481"/>
      <c r="BL1" s="481"/>
      <c r="BM1" s="481"/>
      <c r="BN1" s="481"/>
      <c r="BO1" s="481"/>
      <c r="BP1" s="481"/>
      <c r="BQ1" s="481"/>
      <c r="BR1" s="481"/>
      <c r="BS1" s="481"/>
      <c r="BT1" s="481"/>
      <c r="BU1" s="481"/>
      <c r="BV1" s="481"/>
    </row>
    <row r="2" spans="3:74" ht="21.75" thickBot="1">
      <c r="V2" s="1109" t="s">
        <v>95</v>
      </c>
      <c r="W2" s="1109"/>
      <c r="X2" s="1109"/>
      <c r="Y2" s="1109"/>
      <c r="Z2" s="1109"/>
      <c r="AA2" s="1109"/>
      <c r="AB2" s="1109"/>
      <c r="AC2" s="1109"/>
      <c r="AD2" s="1109"/>
      <c r="AE2" s="1109"/>
      <c r="AF2" s="1109"/>
      <c r="AG2" s="1109"/>
      <c r="AH2" s="1109"/>
      <c r="AI2" s="1109"/>
      <c r="AJ2" s="1109"/>
      <c r="AK2" s="1109"/>
      <c r="AL2" s="1109"/>
      <c r="BI2" s="481"/>
      <c r="BJ2" s="481"/>
      <c r="BK2" s="481"/>
      <c r="BL2" s="481"/>
      <c r="BM2" s="481"/>
      <c r="BN2" s="481"/>
      <c r="BO2" s="481"/>
      <c r="BP2" s="481"/>
      <c r="BQ2" s="481"/>
      <c r="BR2" s="481"/>
      <c r="BS2" s="481"/>
      <c r="BT2" s="481"/>
      <c r="BU2" s="481"/>
      <c r="BV2" s="481"/>
    </row>
    <row r="3" spans="3:74" ht="14.25">
      <c r="P3" s="482"/>
      <c r="AV3" s="1110" t="s">
        <v>2</v>
      </c>
      <c r="AW3" s="1110"/>
      <c r="AX3" s="1110"/>
      <c r="AY3" s="905">
        <f>'見積書鑑(正)'!AY3:BE3</f>
        <v>0</v>
      </c>
      <c r="AZ3" s="905"/>
      <c r="BA3" s="905"/>
      <c r="BB3" s="905"/>
      <c r="BC3" s="905"/>
      <c r="BD3" s="905"/>
      <c r="BE3" s="905"/>
      <c r="BI3" s="481"/>
      <c r="BJ3" s="481"/>
      <c r="BK3" s="481"/>
      <c r="BL3" s="481"/>
      <c r="BM3" s="481"/>
      <c r="BN3" s="481"/>
      <c r="BO3" s="481"/>
      <c r="BP3" s="481"/>
      <c r="BQ3" s="481"/>
      <c r="BR3" s="481"/>
      <c r="BS3" s="481"/>
      <c r="BT3" s="481"/>
      <c r="BU3" s="481"/>
      <c r="BV3" s="481"/>
    </row>
    <row r="4" spans="3:74" ht="6.95" customHeight="1">
      <c r="BI4" s="481"/>
      <c r="BJ4" s="481"/>
      <c r="BK4" s="481"/>
      <c r="BL4" s="481"/>
      <c r="BM4" s="481"/>
      <c r="BN4" s="481"/>
      <c r="BO4" s="481"/>
      <c r="BP4" s="481"/>
      <c r="BQ4" s="481"/>
      <c r="BR4" s="481"/>
      <c r="BS4" s="481"/>
      <c r="BT4" s="481"/>
      <c r="BU4" s="481"/>
      <c r="BV4" s="481"/>
    </row>
    <row r="5" spans="3:74" ht="6.95" customHeight="1">
      <c r="BI5" s="481"/>
      <c r="BJ5" s="481"/>
      <c r="BK5" s="481"/>
      <c r="BL5" s="481"/>
      <c r="BM5" s="481"/>
      <c r="BN5" s="481"/>
      <c r="BO5" s="481"/>
      <c r="BP5" s="481"/>
      <c r="BQ5" s="481"/>
      <c r="BR5" s="481"/>
      <c r="BS5" s="481"/>
      <c r="BT5" s="481"/>
      <c r="BU5" s="481"/>
      <c r="BV5" s="481"/>
    </row>
    <row r="6" spans="3:74" ht="14.45" customHeight="1">
      <c r="D6" s="798" t="str">
        <f>'見積書鑑(正)'!D6:P8</f>
        <v>〇〇</v>
      </c>
      <c r="E6" s="798"/>
      <c r="F6" s="798"/>
      <c r="G6" s="798"/>
      <c r="H6" s="798"/>
      <c r="I6" s="798"/>
      <c r="J6" s="798"/>
      <c r="K6" s="798"/>
      <c r="L6" s="798"/>
      <c r="M6" s="798"/>
      <c r="N6" s="798"/>
      <c r="O6" s="798"/>
      <c r="P6" s="798"/>
      <c r="Q6" s="798" t="s">
        <v>213</v>
      </c>
      <c r="R6" s="798"/>
      <c r="S6" s="798"/>
      <c r="T6" s="798"/>
      <c r="U6" s="798"/>
      <c r="X6" s="1111">
        <f>'見積書鑑(正)'!X6:AH6</f>
        <v>44166</v>
      </c>
      <c r="Y6" s="1111"/>
      <c r="Z6" s="1111"/>
      <c r="AA6" s="1111"/>
      <c r="AB6" s="1111"/>
      <c r="AC6" s="1111"/>
      <c r="AD6" s="1111"/>
      <c r="AE6" s="1111"/>
      <c r="AF6" s="1111"/>
      <c r="AG6" s="1111"/>
      <c r="AH6" s="1111"/>
      <c r="AT6" s="1112" t="s">
        <v>3</v>
      </c>
      <c r="AU6" s="1112"/>
      <c r="AV6" s="1112"/>
      <c r="AW6" s="1113"/>
      <c r="AX6" s="1114" t="str">
        <f>'見積書鑑(正)'!AX6</f>
        <v>A</v>
      </c>
      <c r="AY6" s="1116">
        <f>'見積書鑑(正)'!AY6:BD7</f>
        <v>0</v>
      </c>
      <c r="AZ6" s="1117"/>
      <c r="BA6" s="1117"/>
      <c r="BB6" s="1117"/>
      <c r="BC6" s="1117"/>
      <c r="BD6" s="1118"/>
      <c r="BI6" s="481"/>
      <c r="BJ6" s="481"/>
      <c r="BK6" s="481"/>
      <c r="BL6" s="481"/>
      <c r="BM6" s="481"/>
      <c r="BN6" s="481"/>
      <c r="BO6" s="481"/>
      <c r="BP6" s="481"/>
      <c r="BQ6" s="481"/>
      <c r="BR6" s="481"/>
      <c r="BS6" s="481"/>
      <c r="BT6" s="481"/>
      <c r="BU6" s="481"/>
      <c r="BV6" s="481"/>
    </row>
    <row r="7" spans="3:74" ht="9" customHeight="1">
      <c r="D7" s="798"/>
      <c r="E7" s="798"/>
      <c r="F7" s="798"/>
      <c r="G7" s="798"/>
      <c r="H7" s="798"/>
      <c r="I7" s="798"/>
      <c r="J7" s="798"/>
      <c r="K7" s="798"/>
      <c r="L7" s="798"/>
      <c r="M7" s="798"/>
      <c r="N7" s="798"/>
      <c r="O7" s="798"/>
      <c r="P7" s="798"/>
      <c r="Q7" s="798"/>
      <c r="R7" s="798"/>
      <c r="S7" s="798"/>
      <c r="T7" s="798"/>
      <c r="U7" s="798"/>
      <c r="AT7" s="1112"/>
      <c r="AU7" s="1112"/>
      <c r="AV7" s="1112"/>
      <c r="AW7" s="1113"/>
      <c r="AX7" s="1115"/>
      <c r="AY7" s="1119"/>
      <c r="AZ7" s="1119"/>
      <c r="BA7" s="1119"/>
      <c r="BB7" s="1119"/>
      <c r="BC7" s="1119"/>
      <c r="BD7" s="1120"/>
      <c r="BI7" s="481"/>
      <c r="BJ7" s="481"/>
      <c r="BK7" s="481"/>
      <c r="BL7" s="481"/>
      <c r="BM7" s="481"/>
      <c r="BN7" s="481"/>
      <c r="BO7" s="481"/>
      <c r="BP7" s="481"/>
      <c r="BQ7" s="481"/>
      <c r="BR7" s="481"/>
      <c r="BS7" s="481"/>
      <c r="BT7" s="481"/>
      <c r="BU7" s="481"/>
      <c r="BV7" s="481"/>
    </row>
    <row r="8" spans="3:74" ht="6.95" customHeight="1">
      <c r="D8" s="794"/>
      <c r="E8" s="794"/>
      <c r="F8" s="794"/>
      <c r="G8" s="794"/>
      <c r="H8" s="794"/>
      <c r="I8" s="794"/>
      <c r="J8" s="794"/>
      <c r="K8" s="794"/>
      <c r="L8" s="794"/>
      <c r="M8" s="794"/>
      <c r="N8" s="794"/>
      <c r="O8" s="794"/>
      <c r="P8" s="794"/>
      <c r="Q8" s="794"/>
      <c r="R8" s="794"/>
      <c r="S8" s="794"/>
      <c r="T8" s="794"/>
      <c r="U8" s="794"/>
      <c r="AX8" s="483"/>
      <c r="AY8" s="483"/>
      <c r="AZ8" s="483"/>
      <c r="BA8" s="483"/>
      <c r="BB8" s="483"/>
      <c r="BC8" s="483"/>
      <c r="BD8" s="483"/>
      <c r="BI8" s="481"/>
      <c r="BJ8" s="481"/>
      <c r="BK8" s="481"/>
      <c r="BL8" s="481"/>
      <c r="BM8" s="481"/>
      <c r="BN8" s="481"/>
      <c r="BO8" s="481"/>
      <c r="BP8" s="481"/>
      <c r="BQ8" s="481"/>
      <c r="BR8" s="481"/>
      <c r="BS8" s="481"/>
      <c r="BT8" s="481"/>
      <c r="BU8" s="481"/>
      <c r="BV8" s="481"/>
    </row>
    <row r="9" spans="3:74" ht="15" customHeight="1">
      <c r="D9" s="793" t="str">
        <f>'見積書鑑(正)'!D9:P10</f>
        <v>〇〇工事事務所</v>
      </c>
      <c r="E9" s="793"/>
      <c r="F9" s="793"/>
      <c r="G9" s="793"/>
      <c r="H9" s="793"/>
      <c r="I9" s="793"/>
      <c r="J9" s="793"/>
      <c r="K9" s="793"/>
      <c r="L9" s="793"/>
      <c r="M9" s="793"/>
      <c r="N9" s="793"/>
      <c r="O9" s="793"/>
      <c r="P9" s="793"/>
      <c r="Q9" s="793" t="s">
        <v>214</v>
      </c>
      <c r="R9" s="793"/>
      <c r="S9" s="793"/>
      <c r="T9" s="793"/>
      <c r="U9" s="793"/>
      <c r="AM9" s="1093" t="s">
        <v>4</v>
      </c>
      <c r="AN9" s="1093"/>
      <c r="AO9" s="1093"/>
      <c r="AP9" s="1093"/>
      <c r="BI9" s="481"/>
      <c r="BJ9" s="481"/>
      <c r="BK9" s="481"/>
      <c r="BL9" s="481"/>
      <c r="BM9" s="481"/>
      <c r="BN9" s="481"/>
      <c r="BO9" s="481"/>
      <c r="BP9" s="481"/>
      <c r="BQ9" s="481"/>
      <c r="BR9" s="481"/>
      <c r="BS9" s="481"/>
      <c r="BT9" s="481"/>
      <c r="BU9" s="481"/>
      <c r="BV9" s="481"/>
    </row>
    <row r="10" spans="3:74" ht="15" customHeight="1">
      <c r="D10" s="794"/>
      <c r="E10" s="794"/>
      <c r="F10" s="794"/>
      <c r="G10" s="794"/>
      <c r="H10" s="794"/>
      <c r="I10" s="794"/>
      <c r="J10" s="794"/>
      <c r="K10" s="794"/>
      <c r="L10" s="794"/>
      <c r="M10" s="794"/>
      <c r="N10" s="794"/>
      <c r="O10" s="794"/>
      <c r="P10" s="794"/>
      <c r="Q10" s="794"/>
      <c r="R10" s="794"/>
      <c r="S10" s="794"/>
      <c r="T10" s="794"/>
      <c r="U10" s="794"/>
      <c r="AK10" s="484"/>
      <c r="AL10" s="484"/>
      <c r="AM10" s="484"/>
      <c r="AN10" s="484"/>
      <c r="AO10" s="484"/>
      <c r="AP10" s="484"/>
      <c r="AQ10" s="484"/>
      <c r="AR10" s="484"/>
      <c r="AS10" s="484"/>
      <c r="AT10" s="484"/>
      <c r="AU10" s="484"/>
      <c r="AV10" s="484"/>
      <c r="AW10" s="484"/>
      <c r="AX10" s="484"/>
      <c r="AY10" s="484"/>
      <c r="AZ10" s="484"/>
      <c r="BA10" s="484"/>
      <c r="BB10" s="484"/>
      <c r="BI10" s="481"/>
      <c r="BJ10" s="481"/>
      <c r="BK10" s="481"/>
      <c r="BL10" s="481"/>
      <c r="BM10" s="481"/>
      <c r="BN10" s="481"/>
      <c r="BO10" s="481"/>
      <c r="BP10" s="481"/>
      <c r="BQ10" s="481"/>
      <c r="BR10" s="481"/>
      <c r="BS10" s="481"/>
      <c r="BT10" s="481"/>
      <c r="BU10" s="481"/>
      <c r="BV10" s="481"/>
    </row>
    <row r="11" spans="3:74" ht="7.5" customHeight="1" thickBot="1">
      <c r="AK11" s="484"/>
      <c r="AL11" s="484"/>
      <c r="AM11" s="484"/>
      <c r="AN11" s="484"/>
      <c r="AO11" s="484"/>
      <c r="AP11" s="484"/>
      <c r="AQ11" s="484"/>
      <c r="AR11" s="484"/>
      <c r="AS11" s="484"/>
      <c r="AT11" s="484"/>
      <c r="AU11" s="484"/>
      <c r="AV11" s="484"/>
      <c r="AW11" s="484"/>
      <c r="AX11" s="484"/>
      <c r="AY11" s="484"/>
      <c r="AZ11" s="484"/>
      <c r="BA11" s="484"/>
      <c r="BB11" s="484"/>
      <c r="BI11" s="481"/>
      <c r="BJ11" s="481"/>
      <c r="BK11" s="481"/>
      <c r="BL11" s="481"/>
      <c r="BM11" s="481"/>
      <c r="BN11" s="481"/>
      <c r="BO11" s="481"/>
      <c r="BP11" s="481"/>
      <c r="BQ11" s="481"/>
      <c r="BR11" s="481"/>
      <c r="BS11" s="481"/>
      <c r="BT11" s="481"/>
      <c r="BU11" s="481"/>
      <c r="BV11" s="481"/>
    </row>
    <row r="12" spans="3:74" ht="30" customHeight="1">
      <c r="C12" s="1094" t="s">
        <v>5</v>
      </c>
      <c r="D12" s="1095"/>
      <c r="E12" s="1095"/>
      <c r="F12" s="1095"/>
      <c r="G12" s="1095"/>
      <c r="H12" s="1095"/>
      <c r="I12" s="1095"/>
      <c r="J12" s="1096" t="str">
        <f>J13</f>
        <v/>
      </c>
      <c r="K12" s="1097"/>
      <c r="L12" s="1098">
        <f>'見積書鑑(正)'!L12:X12</f>
        <v>0</v>
      </c>
      <c r="M12" s="1098"/>
      <c r="N12" s="1098"/>
      <c r="O12" s="1098"/>
      <c r="P12" s="1098"/>
      <c r="Q12" s="1098"/>
      <c r="R12" s="1098"/>
      <c r="S12" s="1098"/>
      <c r="T12" s="1098"/>
      <c r="U12" s="1098"/>
      <c r="V12" s="1098"/>
      <c r="W12" s="1098"/>
      <c r="X12" s="1099"/>
      <c r="BC12" s="1100" t="s">
        <v>6</v>
      </c>
      <c r="BD12" s="1100"/>
      <c r="BE12" s="1100"/>
      <c r="BI12" s="481"/>
      <c r="BJ12" s="481"/>
      <c r="BK12" s="481"/>
      <c r="BL12" s="481"/>
      <c r="BM12" s="481"/>
      <c r="BN12" s="481"/>
      <c r="BO12" s="481"/>
      <c r="BP12" s="481"/>
      <c r="BQ12" s="481"/>
      <c r="BR12" s="481"/>
      <c r="BS12" s="481"/>
      <c r="BT12" s="481"/>
      <c r="BU12" s="481"/>
      <c r="BV12" s="481"/>
    </row>
    <row r="13" spans="3:74" ht="30" customHeight="1">
      <c r="C13" s="1101" t="s">
        <v>7</v>
      </c>
      <c r="D13" s="1010"/>
      <c r="E13" s="1010"/>
      <c r="F13" s="1010"/>
      <c r="G13" s="1010"/>
      <c r="H13" s="1010"/>
      <c r="I13" s="1010"/>
      <c r="J13" s="1102" t="str">
        <f>IF(見積内訳書!N167="","",IF(見積内訳書!N167&lt;0,"（減額）","（増額）"))</f>
        <v/>
      </c>
      <c r="K13" s="1103"/>
      <c r="L13" s="1104">
        <f>'見積書鑑(正)'!L13:X13</f>
        <v>0</v>
      </c>
      <c r="M13" s="1105"/>
      <c r="N13" s="1105"/>
      <c r="O13" s="1105"/>
      <c r="P13" s="1105"/>
      <c r="Q13" s="1105"/>
      <c r="R13" s="1105"/>
      <c r="S13" s="1105"/>
      <c r="T13" s="1105"/>
      <c r="U13" s="1105"/>
      <c r="V13" s="1105"/>
      <c r="W13" s="1105"/>
      <c r="X13" s="1106"/>
      <c r="AI13" s="485"/>
      <c r="AJ13" s="485"/>
      <c r="AK13" s="485"/>
      <c r="AL13" s="485"/>
      <c r="AM13" s="485"/>
      <c r="AN13" s="485"/>
      <c r="AO13" s="485"/>
      <c r="AP13" s="485"/>
      <c r="AQ13" s="485"/>
      <c r="AR13" s="485"/>
      <c r="AS13" s="485"/>
      <c r="AT13" s="485"/>
      <c r="AU13" s="485"/>
      <c r="AV13" s="485"/>
      <c r="AW13" s="485"/>
      <c r="AX13" s="485"/>
      <c r="AY13" s="485"/>
      <c r="AZ13" s="485"/>
      <c r="BA13" s="485"/>
      <c r="BB13" s="485"/>
      <c r="BC13" s="1100"/>
      <c r="BD13" s="1100"/>
      <c r="BE13" s="1100"/>
      <c r="BI13" s="481"/>
      <c r="BJ13" s="481"/>
      <c r="BK13" s="481"/>
      <c r="BL13" s="481"/>
      <c r="BM13" s="481"/>
      <c r="BN13" s="481"/>
      <c r="BO13" s="481"/>
      <c r="BP13" s="481"/>
      <c r="BQ13" s="481"/>
      <c r="BR13" s="481"/>
      <c r="BS13" s="481"/>
      <c r="BT13" s="481"/>
      <c r="BU13" s="481"/>
      <c r="BV13" s="481"/>
    </row>
    <row r="14" spans="3:74" ht="15" customHeight="1">
      <c r="C14" s="973" t="s">
        <v>8</v>
      </c>
      <c r="D14" s="974"/>
      <c r="E14" s="974"/>
      <c r="F14" s="974"/>
      <c r="G14" s="974"/>
      <c r="H14" s="974"/>
      <c r="I14" s="975"/>
      <c r="J14" s="976" t="str">
        <f>J13</f>
        <v/>
      </c>
      <c r="K14" s="977"/>
      <c r="L14" s="980">
        <f>ROUND(L13*F15/100,0)</f>
        <v>0</v>
      </c>
      <c r="M14" s="980"/>
      <c r="N14" s="980"/>
      <c r="O14" s="980"/>
      <c r="P14" s="980"/>
      <c r="Q14" s="980"/>
      <c r="R14" s="980"/>
      <c r="S14" s="980"/>
      <c r="T14" s="980"/>
      <c r="U14" s="980"/>
      <c r="V14" s="980"/>
      <c r="W14" s="980"/>
      <c r="X14" s="981"/>
      <c r="AI14" s="485"/>
      <c r="AJ14" s="486"/>
      <c r="AK14" s="486"/>
      <c r="AL14" s="486"/>
      <c r="AM14" s="486"/>
      <c r="AN14" s="486"/>
      <c r="AO14" s="486"/>
      <c r="AP14" s="486"/>
      <c r="AQ14" s="486"/>
      <c r="AR14" s="486"/>
      <c r="AS14" s="486"/>
      <c r="AT14" s="486"/>
      <c r="AU14" s="486"/>
      <c r="AV14" s="486"/>
      <c r="AW14" s="486"/>
      <c r="AX14" s="486"/>
      <c r="AY14" s="486"/>
      <c r="AZ14" s="486"/>
      <c r="BA14" s="486"/>
      <c r="BB14" s="486"/>
      <c r="BC14" s="486"/>
      <c r="BD14" s="486"/>
      <c r="BE14" s="486"/>
      <c r="BI14" s="481"/>
      <c r="BJ14" s="481"/>
      <c r="BK14" s="481"/>
      <c r="BL14" s="481"/>
      <c r="BM14" s="481"/>
      <c r="BN14" s="481"/>
      <c r="BO14" s="481"/>
      <c r="BP14" s="481"/>
      <c r="BQ14" s="481"/>
      <c r="BR14" s="481"/>
      <c r="BS14" s="481"/>
      <c r="BT14" s="481"/>
      <c r="BU14" s="481"/>
      <c r="BV14" s="481"/>
    </row>
    <row r="15" spans="3:74" ht="15" customHeight="1" thickBot="1">
      <c r="C15" s="984" t="s">
        <v>96</v>
      </c>
      <c r="D15" s="985"/>
      <c r="E15" s="985"/>
      <c r="F15" s="986">
        <v>8</v>
      </c>
      <c r="G15" s="986"/>
      <c r="H15" s="987" t="s">
        <v>97</v>
      </c>
      <c r="I15" s="988"/>
      <c r="J15" s="978"/>
      <c r="K15" s="979"/>
      <c r="L15" s="982"/>
      <c r="M15" s="982"/>
      <c r="N15" s="982"/>
      <c r="O15" s="982"/>
      <c r="P15" s="982"/>
      <c r="Q15" s="982"/>
      <c r="R15" s="982"/>
      <c r="S15" s="982"/>
      <c r="T15" s="982"/>
      <c r="U15" s="982"/>
      <c r="V15" s="982"/>
      <c r="W15" s="982"/>
      <c r="X15" s="983"/>
      <c r="Y15" s="486"/>
      <c r="Z15" s="486"/>
      <c r="AA15" s="486"/>
      <c r="AB15" s="486"/>
      <c r="AC15" s="486"/>
      <c r="AD15" s="486"/>
      <c r="AE15" s="486"/>
      <c r="AF15" s="486"/>
      <c r="AG15" s="486"/>
      <c r="AH15" s="486"/>
      <c r="AI15" s="486"/>
      <c r="AJ15" s="486"/>
      <c r="AK15" s="486"/>
      <c r="BI15" s="481"/>
      <c r="BJ15" s="481"/>
      <c r="BK15" s="481"/>
      <c r="BL15" s="481"/>
      <c r="BM15" s="481"/>
      <c r="BN15" s="481"/>
      <c r="BO15" s="481"/>
      <c r="BP15" s="481"/>
      <c r="BQ15" s="481"/>
      <c r="BR15" s="481"/>
      <c r="BS15" s="481"/>
      <c r="BT15" s="481"/>
      <c r="BU15" s="481"/>
      <c r="BV15" s="481"/>
    </row>
    <row r="16" spans="3:74" ht="30" customHeight="1">
      <c r="C16" s="969" t="s">
        <v>11</v>
      </c>
      <c r="D16" s="969"/>
      <c r="E16" s="969"/>
      <c r="F16" s="969"/>
      <c r="G16" s="969"/>
      <c r="H16" s="969"/>
      <c r="I16" s="969"/>
      <c r="J16" s="970">
        <f>'見積書鑑(正)'!J16:AK16</f>
        <v>0</v>
      </c>
      <c r="K16" s="971"/>
      <c r="L16" s="971"/>
      <c r="M16" s="971"/>
      <c r="N16" s="971"/>
      <c r="O16" s="971"/>
      <c r="P16" s="971"/>
      <c r="Q16" s="971"/>
      <c r="R16" s="971"/>
      <c r="S16" s="971"/>
      <c r="T16" s="971"/>
      <c r="U16" s="971"/>
      <c r="V16" s="971"/>
      <c r="W16" s="971"/>
      <c r="X16" s="971"/>
      <c r="Y16" s="971"/>
      <c r="Z16" s="971"/>
      <c r="AA16" s="971"/>
      <c r="AB16" s="971"/>
      <c r="AC16" s="971"/>
      <c r="AD16" s="971"/>
      <c r="AE16" s="971"/>
      <c r="AF16" s="971"/>
      <c r="AG16" s="971"/>
      <c r="AH16" s="971"/>
      <c r="AI16" s="971"/>
      <c r="AJ16" s="971"/>
      <c r="AK16" s="972"/>
      <c r="AL16" s="487"/>
      <c r="AM16" s="487"/>
      <c r="AN16" s="487"/>
      <c r="AO16" s="487"/>
      <c r="AP16" s="487"/>
      <c r="BI16" s="481"/>
      <c r="BJ16" s="481"/>
      <c r="BK16" s="481"/>
      <c r="BL16" s="481"/>
      <c r="BM16" s="481"/>
      <c r="BN16" s="481"/>
      <c r="BO16" s="481"/>
      <c r="BP16" s="481"/>
      <c r="BQ16" s="481"/>
      <c r="BR16" s="481"/>
      <c r="BS16" s="481"/>
      <c r="BT16" s="481"/>
      <c r="BU16" s="481"/>
      <c r="BV16" s="481"/>
    </row>
    <row r="17" spans="1:256" ht="30" customHeight="1">
      <c r="C17" s="1010" t="s">
        <v>12</v>
      </c>
      <c r="D17" s="1010"/>
      <c r="E17" s="1010"/>
      <c r="F17" s="1010"/>
      <c r="G17" s="1010"/>
      <c r="H17" s="1010"/>
      <c r="I17" s="1010"/>
      <c r="J17" s="1033">
        <f>'見積書鑑(正)'!J17:AK17</f>
        <v>0</v>
      </c>
      <c r="K17" s="1034"/>
      <c r="L17" s="1034"/>
      <c r="M17" s="1034"/>
      <c r="N17" s="1034"/>
      <c r="O17" s="1034"/>
      <c r="P17" s="1034"/>
      <c r="Q17" s="1034"/>
      <c r="R17" s="1034"/>
      <c r="S17" s="1034"/>
      <c r="T17" s="1034"/>
      <c r="U17" s="1034"/>
      <c r="V17" s="1034"/>
      <c r="W17" s="1034"/>
      <c r="X17" s="1034"/>
      <c r="Y17" s="1034"/>
      <c r="Z17" s="1034"/>
      <c r="AA17" s="1034"/>
      <c r="AB17" s="1034"/>
      <c r="AC17" s="1034"/>
      <c r="AD17" s="1034"/>
      <c r="AE17" s="1034"/>
      <c r="AF17" s="1034"/>
      <c r="AG17" s="1034"/>
      <c r="AH17" s="1034"/>
      <c r="AI17" s="1034"/>
      <c r="AJ17" s="1034"/>
      <c r="AK17" s="1035"/>
      <c r="AL17" s="1088" t="s">
        <v>13</v>
      </c>
      <c r="AM17" s="1089"/>
      <c r="AN17" s="1089"/>
      <c r="AO17" s="1089"/>
      <c r="AP17" s="1090"/>
      <c r="AQ17" s="880">
        <f>'見積書鑑(正)'!AQ17:AX17</f>
        <v>44075</v>
      </c>
      <c r="AR17" s="880"/>
      <c r="AS17" s="880"/>
      <c r="AT17" s="880"/>
      <c r="AU17" s="880"/>
      <c r="AV17" s="880"/>
      <c r="AW17" s="880"/>
      <c r="AX17" s="880"/>
      <c r="AY17" s="518" t="s">
        <v>14</v>
      </c>
      <c r="AZ17" s="880">
        <f>'見積書鑑(正)'!AZ17:BG17</f>
        <v>44561</v>
      </c>
      <c r="BA17" s="880"/>
      <c r="BB17" s="880"/>
      <c r="BC17" s="880"/>
      <c r="BD17" s="880"/>
      <c r="BE17" s="880"/>
      <c r="BF17" s="880"/>
      <c r="BG17" s="881"/>
      <c r="BI17" s="481"/>
      <c r="BJ17" s="481"/>
      <c r="BK17" s="481"/>
      <c r="BL17" s="481"/>
      <c r="BM17" s="481"/>
      <c r="BN17" s="481"/>
      <c r="BO17" s="481"/>
      <c r="BP17" s="481"/>
      <c r="BQ17" s="481"/>
      <c r="BR17" s="481"/>
      <c r="BS17" s="481"/>
      <c r="BT17" s="481"/>
      <c r="BU17" s="481"/>
      <c r="BV17" s="481"/>
    </row>
    <row r="18" spans="1:256" s="491" customFormat="1" ht="14.25" customHeight="1">
      <c r="A18" s="488"/>
      <c r="B18" s="489"/>
      <c r="C18" s="1064" t="s">
        <v>98</v>
      </c>
      <c r="D18" s="1065"/>
      <c r="E18" s="1065"/>
      <c r="F18" s="1065"/>
      <c r="G18" s="1065"/>
      <c r="H18" s="1065"/>
      <c r="I18" s="1066"/>
      <c r="J18" s="1073" t="str">
        <f>'見積書鑑(正)'!J18:L19</f>
        <v>■無　□有</v>
      </c>
      <c r="K18" s="1074"/>
      <c r="L18" s="1074"/>
      <c r="M18" s="490"/>
      <c r="N18" s="1077" t="s">
        <v>15</v>
      </c>
      <c r="O18" s="1077"/>
      <c r="P18" s="1078"/>
      <c r="Q18" s="886">
        <f>'見積書鑑(正)'!Q18:BG18</f>
        <v>0</v>
      </c>
      <c r="R18" s="1079"/>
      <c r="S18" s="1079"/>
      <c r="T18" s="1079"/>
      <c r="U18" s="1079"/>
      <c r="V18" s="1079"/>
      <c r="W18" s="1079"/>
      <c r="X18" s="1079"/>
      <c r="Y18" s="1079"/>
      <c r="Z18" s="1079"/>
      <c r="AA18" s="1079"/>
      <c r="AB18" s="1079"/>
      <c r="AC18" s="1079"/>
      <c r="AD18" s="1079"/>
      <c r="AE18" s="1079"/>
      <c r="AF18" s="1079"/>
      <c r="AG18" s="1079"/>
      <c r="AH18" s="1079"/>
      <c r="AI18" s="1079"/>
      <c r="AJ18" s="1079"/>
      <c r="AK18" s="1079"/>
      <c r="AL18" s="1079"/>
      <c r="AM18" s="1079"/>
      <c r="AN18" s="1079"/>
      <c r="AO18" s="1079"/>
      <c r="AP18" s="1079"/>
      <c r="AQ18" s="1079"/>
      <c r="AR18" s="1079"/>
      <c r="AS18" s="1079"/>
      <c r="AT18" s="1079"/>
      <c r="AU18" s="1079"/>
      <c r="AV18" s="1079"/>
      <c r="AW18" s="1079"/>
      <c r="AX18" s="1079"/>
      <c r="AY18" s="1079"/>
      <c r="AZ18" s="1079"/>
      <c r="BA18" s="1079"/>
      <c r="BB18" s="1079"/>
      <c r="BC18" s="1079"/>
      <c r="BD18" s="1079"/>
      <c r="BE18" s="1079"/>
      <c r="BF18" s="1079"/>
      <c r="BG18" s="1080"/>
      <c r="BH18" s="488"/>
      <c r="BI18" s="525"/>
      <c r="BJ18" s="525"/>
      <c r="BK18" s="525"/>
      <c r="BL18" s="525"/>
      <c r="BM18" s="525"/>
      <c r="BN18" s="525"/>
      <c r="BO18" s="525"/>
      <c r="BP18" s="525"/>
      <c r="BQ18" s="525"/>
      <c r="BR18" s="525"/>
      <c r="BS18" s="525"/>
      <c r="BT18" s="525"/>
      <c r="BU18" s="525"/>
      <c r="BV18" s="525"/>
      <c r="BW18" s="488"/>
      <c r="BX18" s="488"/>
      <c r="BY18" s="488"/>
      <c r="BZ18" s="488"/>
      <c r="CA18" s="488"/>
      <c r="CB18" s="488"/>
      <c r="CC18" s="488"/>
      <c r="CD18" s="488"/>
      <c r="CE18" s="488"/>
      <c r="CF18" s="488"/>
      <c r="CG18" s="488"/>
      <c r="CH18" s="488"/>
      <c r="CI18" s="488"/>
      <c r="CJ18" s="488"/>
      <c r="CK18" s="488"/>
      <c r="CL18" s="488"/>
      <c r="CM18" s="488"/>
      <c r="CN18" s="488"/>
      <c r="CO18" s="488"/>
      <c r="CP18" s="488"/>
      <c r="CQ18" s="488"/>
      <c r="CR18" s="488"/>
      <c r="CS18" s="488"/>
      <c r="CT18" s="488"/>
      <c r="CU18" s="488"/>
      <c r="CV18" s="488"/>
      <c r="CW18" s="488"/>
      <c r="CX18" s="488"/>
      <c r="CY18" s="488"/>
      <c r="CZ18" s="488"/>
      <c r="DA18" s="488"/>
      <c r="DB18" s="488"/>
      <c r="DC18" s="488"/>
      <c r="DD18" s="488"/>
      <c r="DE18" s="488"/>
      <c r="DF18" s="488"/>
      <c r="DG18" s="488"/>
      <c r="DH18" s="488"/>
      <c r="DI18" s="488"/>
      <c r="DJ18" s="488"/>
      <c r="DK18" s="488"/>
      <c r="DL18" s="488"/>
      <c r="DM18" s="488"/>
      <c r="DN18" s="488"/>
      <c r="DO18" s="488"/>
      <c r="DP18" s="488"/>
      <c r="DQ18" s="488"/>
      <c r="DR18" s="488"/>
      <c r="DS18" s="488"/>
      <c r="DT18" s="488"/>
      <c r="DU18" s="488"/>
      <c r="DV18" s="488"/>
      <c r="DW18" s="488"/>
      <c r="DX18" s="488"/>
      <c r="DY18" s="488"/>
      <c r="DZ18" s="488"/>
      <c r="EA18" s="488"/>
      <c r="EB18" s="488"/>
      <c r="EC18" s="488"/>
      <c r="ED18" s="488"/>
      <c r="EE18" s="488"/>
      <c r="EF18" s="488"/>
      <c r="EG18" s="488"/>
      <c r="EH18" s="488"/>
      <c r="EI18" s="488"/>
      <c r="EJ18" s="488"/>
      <c r="EK18" s="488"/>
      <c r="EL18" s="488"/>
      <c r="EM18" s="488"/>
      <c r="EN18" s="488"/>
      <c r="EO18" s="488"/>
      <c r="EP18" s="488"/>
      <c r="EQ18" s="488"/>
      <c r="ER18" s="488"/>
      <c r="ES18" s="488"/>
      <c r="ET18" s="488"/>
      <c r="EU18" s="488"/>
      <c r="EV18" s="488"/>
      <c r="EW18" s="488"/>
      <c r="EX18" s="488"/>
      <c r="EY18" s="488"/>
      <c r="EZ18" s="488"/>
      <c r="FA18" s="488"/>
      <c r="FB18" s="488"/>
      <c r="FC18" s="488"/>
      <c r="FD18" s="488"/>
      <c r="FE18" s="488"/>
      <c r="FF18" s="488"/>
      <c r="FG18" s="488"/>
      <c r="FH18" s="488"/>
      <c r="FI18" s="488"/>
      <c r="FJ18" s="488"/>
      <c r="FK18" s="488"/>
      <c r="FL18" s="488"/>
      <c r="FM18" s="488"/>
      <c r="FN18" s="488"/>
      <c r="FO18" s="488"/>
      <c r="FP18" s="488"/>
      <c r="FQ18" s="488"/>
      <c r="FR18" s="488"/>
      <c r="FS18" s="488"/>
      <c r="FT18" s="488"/>
      <c r="FU18" s="488"/>
      <c r="FV18" s="488"/>
      <c r="FW18" s="488"/>
      <c r="FX18" s="488"/>
      <c r="FY18" s="488"/>
      <c r="FZ18" s="488"/>
      <c r="GA18" s="488"/>
      <c r="GB18" s="488"/>
      <c r="GC18" s="488"/>
      <c r="GD18" s="488"/>
      <c r="GE18" s="488"/>
      <c r="GF18" s="488"/>
      <c r="GG18" s="488"/>
      <c r="GH18" s="488"/>
      <c r="GI18" s="488"/>
      <c r="GJ18" s="488"/>
      <c r="GK18" s="488"/>
      <c r="GL18" s="488"/>
      <c r="GM18" s="488"/>
      <c r="GN18" s="488"/>
      <c r="GO18" s="488"/>
      <c r="GP18" s="488"/>
      <c r="GQ18" s="488"/>
      <c r="GR18" s="488"/>
      <c r="GS18" s="488"/>
      <c r="GT18" s="488"/>
      <c r="GU18" s="488"/>
      <c r="GV18" s="488"/>
      <c r="GW18" s="488"/>
      <c r="GX18" s="488"/>
      <c r="GY18" s="488"/>
      <c r="GZ18" s="488"/>
      <c r="HA18" s="488"/>
      <c r="HB18" s="488"/>
      <c r="HC18" s="488"/>
      <c r="HD18" s="488"/>
      <c r="HE18" s="488"/>
      <c r="HF18" s="488"/>
      <c r="HG18" s="488"/>
      <c r="HH18" s="488"/>
      <c r="HI18" s="488"/>
      <c r="HJ18" s="488"/>
      <c r="HK18" s="488"/>
      <c r="HL18" s="488"/>
      <c r="HM18" s="488"/>
      <c r="HN18" s="488"/>
      <c r="HO18" s="488"/>
      <c r="HP18" s="488"/>
      <c r="HQ18" s="488"/>
      <c r="HR18" s="488"/>
      <c r="HS18" s="488"/>
      <c r="HT18" s="488"/>
      <c r="HU18" s="488"/>
      <c r="HV18" s="488"/>
      <c r="HW18" s="488"/>
      <c r="HX18" s="488"/>
      <c r="HY18" s="488"/>
      <c r="HZ18" s="488"/>
      <c r="IA18" s="488"/>
      <c r="IB18" s="488"/>
      <c r="IC18" s="488"/>
      <c r="ID18" s="488"/>
      <c r="IE18" s="488"/>
      <c r="IF18" s="488"/>
      <c r="IG18" s="488"/>
      <c r="IH18" s="488"/>
      <c r="II18" s="488"/>
      <c r="IJ18" s="488"/>
      <c r="IK18" s="488"/>
      <c r="IL18" s="488"/>
      <c r="IM18" s="488"/>
      <c r="IN18" s="488"/>
      <c r="IO18" s="488"/>
      <c r="IP18" s="488"/>
      <c r="IQ18" s="488"/>
      <c r="IR18" s="488"/>
      <c r="IS18" s="488"/>
      <c r="IT18" s="488"/>
      <c r="IU18" s="488"/>
      <c r="IV18" s="488"/>
    </row>
    <row r="19" spans="1:256" s="491" customFormat="1" ht="14.25" customHeight="1">
      <c r="A19" s="488"/>
      <c r="B19" s="489"/>
      <c r="C19" s="1067"/>
      <c r="D19" s="1068"/>
      <c r="E19" s="1068"/>
      <c r="F19" s="1068"/>
      <c r="G19" s="1068"/>
      <c r="H19" s="1068"/>
      <c r="I19" s="1069"/>
      <c r="J19" s="1075"/>
      <c r="K19" s="1076"/>
      <c r="L19" s="1076"/>
      <c r="M19" s="1081" t="s">
        <v>16</v>
      </c>
      <c r="N19" s="1081"/>
      <c r="O19" s="1081"/>
      <c r="P19" s="1082"/>
      <c r="Q19" s="889">
        <f>'見積書鑑(正)'!Q19:BG19</f>
        <v>0</v>
      </c>
      <c r="R19" s="1083"/>
      <c r="S19" s="1083"/>
      <c r="T19" s="1083"/>
      <c r="U19" s="1083"/>
      <c r="V19" s="1083"/>
      <c r="W19" s="1083"/>
      <c r="X19" s="1083"/>
      <c r="Y19" s="1083"/>
      <c r="Z19" s="1083"/>
      <c r="AA19" s="1083"/>
      <c r="AB19" s="1083"/>
      <c r="AC19" s="1083"/>
      <c r="AD19" s="1083"/>
      <c r="AE19" s="1083"/>
      <c r="AF19" s="1083"/>
      <c r="AG19" s="1083"/>
      <c r="AH19" s="1083"/>
      <c r="AI19" s="1083"/>
      <c r="AJ19" s="1083"/>
      <c r="AK19" s="1083"/>
      <c r="AL19" s="1083"/>
      <c r="AM19" s="1083"/>
      <c r="AN19" s="1083"/>
      <c r="AO19" s="1083"/>
      <c r="AP19" s="1083"/>
      <c r="AQ19" s="1083"/>
      <c r="AR19" s="1083"/>
      <c r="AS19" s="1083"/>
      <c r="AT19" s="1083"/>
      <c r="AU19" s="1083"/>
      <c r="AV19" s="1083"/>
      <c r="AW19" s="1083"/>
      <c r="AX19" s="1083"/>
      <c r="AY19" s="1083"/>
      <c r="AZ19" s="1083"/>
      <c r="BA19" s="1083"/>
      <c r="BB19" s="1083"/>
      <c r="BC19" s="1083"/>
      <c r="BD19" s="1083"/>
      <c r="BE19" s="1083"/>
      <c r="BF19" s="1083"/>
      <c r="BG19" s="1084"/>
      <c r="BH19" s="488"/>
      <c r="BI19" s="525"/>
      <c r="BJ19" s="525"/>
      <c r="BK19" s="525"/>
      <c r="BL19" s="525"/>
      <c r="BM19" s="525"/>
      <c r="BN19" s="525"/>
      <c r="BO19" s="525"/>
      <c r="BP19" s="525"/>
      <c r="BQ19" s="525"/>
      <c r="BR19" s="525"/>
      <c r="BS19" s="525"/>
      <c r="BT19" s="525"/>
      <c r="BU19" s="525"/>
      <c r="BV19" s="525"/>
      <c r="BW19" s="488"/>
      <c r="BX19" s="488"/>
      <c r="BY19" s="488"/>
      <c r="BZ19" s="488"/>
      <c r="CA19" s="488"/>
      <c r="CB19" s="488"/>
      <c r="CC19" s="488"/>
      <c r="CD19" s="488"/>
      <c r="CE19" s="488"/>
      <c r="CF19" s="488"/>
      <c r="CG19" s="488"/>
      <c r="CH19" s="488"/>
      <c r="CI19" s="488"/>
      <c r="CJ19" s="488"/>
      <c r="CK19" s="488"/>
      <c r="CL19" s="488"/>
      <c r="CM19" s="488"/>
      <c r="CN19" s="488"/>
      <c r="CO19" s="488"/>
      <c r="CP19" s="488"/>
      <c r="CQ19" s="488"/>
      <c r="CR19" s="488"/>
      <c r="CS19" s="488"/>
      <c r="CT19" s="488"/>
      <c r="CU19" s="488"/>
      <c r="CV19" s="488"/>
      <c r="CW19" s="488"/>
      <c r="CX19" s="488"/>
      <c r="CY19" s="488"/>
      <c r="CZ19" s="488"/>
      <c r="DA19" s="488"/>
      <c r="DB19" s="488"/>
      <c r="DC19" s="488"/>
      <c r="DD19" s="488"/>
      <c r="DE19" s="488"/>
      <c r="DF19" s="488"/>
      <c r="DG19" s="488"/>
      <c r="DH19" s="488"/>
      <c r="DI19" s="488"/>
      <c r="DJ19" s="488"/>
      <c r="DK19" s="488"/>
      <c r="DL19" s="488"/>
      <c r="DM19" s="488"/>
      <c r="DN19" s="488"/>
      <c r="DO19" s="488"/>
      <c r="DP19" s="488"/>
      <c r="DQ19" s="488"/>
      <c r="DR19" s="488"/>
      <c r="DS19" s="488"/>
      <c r="DT19" s="488"/>
      <c r="DU19" s="488"/>
      <c r="DV19" s="488"/>
      <c r="DW19" s="488"/>
      <c r="DX19" s="488"/>
      <c r="DY19" s="488"/>
      <c r="DZ19" s="488"/>
      <c r="EA19" s="488"/>
      <c r="EB19" s="488"/>
      <c r="EC19" s="488"/>
      <c r="ED19" s="488"/>
      <c r="EE19" s="488"/>
      <c r="EF19" s="488"/>
      <c r="EG19" s="488"/>
      <c r="EH19" s="488"/>
      <c r="EI19" s="488"/>
      <c r="EJ19" s="488"/>
      <c r="EK19" s="488"/>
      <c r="EL19" s="488"/>
      <c r="EM19" s="488"/>
      <c r="EN19" s="488"/>
      <c r="EO19" s="488"/>
      <c r="EP19" s="488"/>
      <c r="EQ19" s="488"/>
      <c r="ER19" s="488"/>
      <c r="ES19" s="488"/>
      <c r="ET19" s="488"/>
      <c r="EU19" s="488"/>
      <c r="EV19" s="488"/>
      <c r="EW19" s="488"/>
      <c r="EX19" s="488"/>
      <c r="EY19" s="488"/>
      <c r="EZ19" s="488"/>
      <c r="FA19" s="488"/>
      <c r="FB19" s="488"/>
      <c r="FC19" s="488"/>
      <c r="FD19" s="488"/>
      <c r="FE19" s="488"/>
      <c r="FF19" s="488"/>
      <c r="FG19" s="488"/>
      <c r="FH19" s="488"/>
      <c r="FI19" s="488"/>
      <c r="FJ19" s="488"/>
      <c r="FK19" s="488"/>
      <c r="FL19" s="488"/>
      <c r="FM19" s="488"/>
      <c r="FN19" s="488"/>
      <c r="FO19" s="488"/>
      <c r="FP19" s="488"/>
      <c r="FQ19" s="488"/>
      <c r="FR19" s="488"/>
      <c r="FS19" s="488"/>
      <c r="FT19" s="488"/>
      <c r="FU19" s="488"/>
      <c r="FV19" s="488"/>
      <c r="FW19" s="488"/>
      <c r="FX19" s="488"/>
      <c r="FY19" s="488"/>
      <c r="FZ19" s="488"/>
      <c r="GA19" s="488"/>
      <c r="GB19" s="488"/>
      <c r="GC19" s="488"/>
      <c r="GD19" s="488"/>
      <c r="GE19" s="488"/>
      <c r="GF19" s="488"/>
      <c r="GG19" s="488"/>
      <c r="GH19" s="488"/>
      <c r="GI19" s="488"/>
      <c r="GJ19" s="488"/>
      <c r="GK19" s="488"/>
      <c r="GL19" s="488"/>
      <c r="GM19" s="488"/>
      <c r="GN19" s="488"/>
      <c r="GO19" s="488"/>
      <c r="GP19" s="488"/>
      <c r="GQ19" s="488"/>
      <c r="GR19" s="488"/>
      <c r="GS19" s="488"/>
      <c r="GT19" s="488"/>
      <c r="GU19" s="488"/>
      <c r="GV19" s="488"/>
      <c r="GW19" s="488"/>
      <c r="GX19" s="488"/>
      <c r="GY19" s="488"/>
      <c r="GZ19" s="488"/>
      <c r="HA19" s="488"/>
      <c r="HB19" s="488"/>
      <c r="HC19" s="488"/>
      <c r="HD19" s="488"/>
      <c r="HE19" s="488"/>
      <c r="HF19" s="488"/>
      <c r="HG19" s="488"/>
      <c r="HH19" s="488"/>
      <c r="HI19" s="488"/>
      <c r="HJ19" s="488"/>
      <c r="HK19" s="488"/>
      <c r="HL19" s="488"/>
      <c r="HM19" s="488"/>
      <c r="HN19" s="488"/>
      <c r="HO19" s="488"/>
      <c r="HP19" s="488"/>
      <c r="HQ19" s="488"/>
      <c r="HR19" s="488"/>
      <c r="HS19" s="488"/>
      <c r="HT19" s="488"/>
      <c r="HU19" s="488"/>
      <c r="HV19" s="488"/>
      <c r="HW19" s="488"/>
      <c r="HX19" s="488"/>
      <c r="HY19" s="488"/>
      <c r="HZ19" s="488"/>
      <c r="IA19" s="488"/>
      <c r="IB19" s="488"/>
      <c r="IC19" s="488"/>
      <c r="ID19" s="488"/>
      <c r="IE19" s="488"/>
      <c r="IF19" s="488"/>
      <c r="IG19" s="488"/>
      <c r="IH19" s="488"/>
      <c r="II19" s="488"/>
      <c r="IJ19" s="488"/>
      <c r="IK19" s="488"/>
      <c r="IL19" s="488"/>
      <c r="IM19" s="488"/>
      <c r="IN19" s="488"/>
      <c r="IO19" s="488"/>
      <c r="IP19" s="488"/>
      <c r="IQ19" s="488"/>
      <c r="IR19" s="488"/>
      <c r="IS19" s="488"/>
      <c r="IT19" s="488"/>
      <c r="IU19" s="488"/>
      <c r="IV19" s="488"/>
    </row>
    <row r="20" spans="1:256" s="491" customFormat="1" ht="14.25" customHeight="1">
      <c r="A20" s="14"/>
      <c r="B20" s="492"/>
      <c r="C20" s="1070"/>
      <c r="D20" s="1071"/>
      <c r="E20" s="1071"/>
      <c r="F20" s="1071"/>
      <c r="G20" s="1071"/>
      <c r="H20" s="1071"/>
      <c r="I20" s="1072"/>
      <c r="J20" s="493" t="s">
        <v>99</v>
      </c>
      <c r="K20" s="494"/>
      <c r="L20" s="898" t="str">
        <f>'見積書鑑(正)'!L20:P20</f>
        <v>■無　□有</v>
      </c>
      <c r="M20" s="1091"/>
      <c r="N20" s="1091"/>
      <c r="O20" s="1091"/>
      <c r="P20" s="1092"/>
      <c r="Q20" s="1085">
        <f>'見積書鑑(正)'!Q20:BG20</f>
        <v>0</v>
      </c>
      <c r="R20" s="1086"/>
      <c r="S20" s="1086"/>
      <c r="T20" s="1086"/>
      <c r="U20" s="1086"/>
      <c r="V20" s="1086"/>
      <c r="W20" s="1086"/>
      <c r="X20" s="1086"/>
      <c r="Y20" s="1086"/>
      <c r="Z20" s="1086"/>
      <c r="AA20" s="1086"/>
      <c r="AB20" s="1086"/>
      <c r="AC20" s="1086"/>
      <c r="AD20" s="1086"/>
      <c r="AE20" s="1086"/>
      <c r="AF20" s="1086"/>
      <c r="AG20" s="1086"/>
      <c r="AH20" s="1086"/>
      <c r="AI20" s="1086"/>
      <c r="AJ20" s="1086"/>
      <c r="AK20" s="1086"/>
      <c r="AL20" s="1086"/>
      <c r="AM20" s="1086"/>
      <c r="AN20" s="1086"/>
      <c r="AO20" s="1086"/>
      <c r="AP20" s="1086"/>
      <c r="AQ20" s="1086"/>
      <c r="AR20" s="1086"/>
      <c r="AS20" s="1086"/>
      <c r="AT20" s="1086"/>
      <c r="AU20" s="1086"/>
      <c r="AV20" s="1086"/>
      <c r="AW20" s="1086"/>
      <c r="AX20" s="1086"/>
      <c r="AY20" s="1086"/>
      <c r="AZ20" s="1086"/>
      <c r="BA20" s="1086"/>
      <c r="BB20" s="1086"/>
      <c r="BC20" s="1086"/>
      <c r="BD20" s="1086"/>
      <c r="BE20" s="1086"/>
      <c r="BF20" s="1086"/>
      <c r="BG20" s="1087"/>
      <c r="BH20" s="492"/>
      <c r="BI20" s="526"/>
      <c r="BJ20" s="526"/>
      <c r="BK20" s="526"/>
      <c r="BL20" s="526"/>
      <c r="BM20" s="526"/>
      <c r="BN20" s="526"/>
      <c r="BO20" s="526"/>
      <c r="BP20" s="526"/>
      <c r="BQ20" s="526"/>
      <c r="BR20" s="526"/>
      <c r="BS20" s="526"/>
      <c r="BT20" s="526"/>
      <c r="BU20" s="526"/>
      <c r="BV20" s="526"/>
      <c r="BW20" s="492"/>
      <c r="BX20" s="492"/>
      <c r="BY20" s="492"/>
      <c r="BZ20" s="492"/>
      <c r="CA20" s="492"/>
      <c r="CB20" s="492"/>
      <c r="CC20" s="492"/>
      <c r="CD20" s="492"/>
      <c r="CE20" s="492"/>
      <c r="CF20" s="492"/>
      <c r="CG20" s="492"/>
      <c r="CH20" s="492"/>
      <c r="CI20" s="492"/>
      <c r="CJ20" s="492"/>
      <c r="CK20" s="492"/>
      <c r="CL20" s="492"/>
      <c r="CM20" s="492"/>
      <c r="CN20" s="492"/>
      <c r="CO20" s="492"/>
      <c r="CP20" s="492"/>
      <c r="CQ20" s="492"/>
      <c r="CR20" s="492"/>
      <c r="CS20" s="492"/>
      <c r="CT20" s="492"/>
      <c r="CU20" s="492"/>
      <c r="CV20" s="492"/>
      <c r="CW20" s="492"/>
      <c r="CX20" s="492"/>
      <c r="CY20" s="492"/>
      <c r="CZ20" s="492"/>
      <c r="DA20" s="492"/>
      <c r="DB20" s="492"/>
      <c r="DC20" s="492"/>
      <c r="DD20" s="492"/>
      <c r="DE20" s="492"/>
      <c r="DF20" s="492"/>
      <c r="DG20" s="492"/>
      <c r="DH20" s="492"/>
      <c r="DI20" s="492"/>
      <c r="DJ20" s="492"/>
      <c r="DK20" s="492"/>
      <c r="DL20" s="492"/>
      <c r="DM20" s="492"/>
      <c r="DN20" s="492"/>
      <c r="DO20" s="492"/>
      <c r="DP20" s="492"/>
      <c r="DQ20" s="492"/>
      <c r="DR20" s="492"/>
      <c r="DS20" s="492"/>
      <c r="DT20" s="492"/>
      <c r="DU20" s="492"/>
      <c r="DV20" s="492"/>
      <c r="DW20" s="492"/>
      <c r="DX20" s="492"/>
      <c r="DY20" s="492"/>
      <c r="DZ20" s="492"/>
      <c r="EA20" s="492"/>
      <c r="EB20" s="492"/>
      <c r="EC20" s="492"/>
      <c r="ED20" s="492"/>
      <c r="EE20" s="492"/>
      <c r="EF20" s="492"/>
      <c r="EG20" s="492"/>
      <c r="EH20" s="492"/>
      <c r="EI20" s="492"/>
      <c r="EJ20" s="492"/>
      <c r="EK20" s="492"/>
      <c r="EL20" s="492"/>
      <c r="EM20" s="492"/>
      <c r="EN20" s="492"/>
      <c r="EO20" s="492"/>
      <c r="EP20" s="492"/>
      <c r="EQ20" s="492"/>
      <c r="ER20" s="492"/>
      <c r="ES20" s="492"/>
      <c r="ET20" s="492"/>
      <c r="EU20" s="492"/>
      <c r="EV20" s="492"/>
      <c r="EW20" s="492"/>
      <c r="EX20" s="492"/>
      <c r="EY20" s="492"/>
      <c r="EZ20" s="492"/>
      <c r="FA20" s="492"/>
      <c r="FB20" s="492"/>
      <c r="FC20" s="492"/>
      <c r="FD20" s="492"/>
      <c r="FE20" s="492"/>
      <c r="FF20" s="492"/>
      <c r="FG20" s="492"/>
      <c r="FH20" s="492"/>
      <c r="FI20" s="492"/>
      <c r="FJ20" s="492"/>
      <c r="FK20" s="492"/>
      <c r="FL20" s="492"/>
      <c r="FM20" s="492"/>
      <c r="FN20" s="492"/>
      <c r="FO20" s="492"/>
      <c r="FP20" s="492"/>
      <c r="FQ20" s="492"/>
      <c r="FR20" s="492"/>
      <c r="FS20" s="492"/>
      <c r="FT20" s="492"/>
      <c r="FU20" s="492"/>
      <c r="FV20" s="492"/>
      <c r="FW20" s="492"/>
      <c r="FX20" s="492"/>
      <c r="FY20" s="492"/>
      <c r="FZ20" s="492"/>
      <c r="GA20" s="492"/>
      <c r="GB20" s="492"/>
      <c r="GC20" s="492"/>
      <c r="GD20" s="492"/>
      <c r="GE20" s="492"/>
      <c r="GF20" s="492"/>
      <c r="GG20" s="492"/>
      <c r="GH20" s="492"/>
      <c r="GI20" s="492"/>
      <c r="GJ20" s="492"/>
      <c r="GK20" s="492"/>
      <c r="GL20" s="492"/>
      <c r="GM20" s="492"/>
      <c r="GN20" s="492"/>
      <c r="GO20" s="492"/>
      <c r="GP20" s="492"/>
      <c r="GQ20" s="492"/>
      <c r="GR20" s="492"/>
      <c r="GS20" s="492"/>
      <c r="GT20" s="492"/>
      <c r="GU20" s="492"/>
      <c r="GV20" s="492"/>
      <c r="GW20" s="492"/>
      <c r="GX20" s="492"/>
      <c r="GY20" s="492"/>
      <c r="GZ20" s="492"/>
      <c r="HA20" s="492"/>
      <c r="HB20" s="492"/>
      <c r="HC20" s="492"/>
      <c r="HD20" s="492"/>
      <c r="HE20" s="492"/>
      <c r="HF20" s="492"/>
      <c r="HG20" s="492"/>
      <c r="HH20" s="492"/>
      <c r="HI20" s="492"/>
      <c r="HJ20" s="492"/>
      <c r="HK20" s="492"/>
      <c r="HL20" s="492"/>
      <c r="HM20" s="492"/>
      <c r="HN20" s="492"/>
      <c r="HO20" s="492"/>
      <c r="HP20" s="492"/>
      <c r="HQ20" s="492"/>
      <c r="HR20" s="492"/>
      <c r="HS20" s="492"/>
      <c r="HT20" s="492"/>
      <c r="HU20" s="492"/>
      <c r="HV20" s="492"/>
      <c r="HW20" s="492"/>
      <c r="HX20" s="492"/>
      <c r="HY20" s="492"/>
      <c r="HZ20" s="492"/>
      <c r="IA20" s="492"/>
      <c r="IB20" s="492"/>
      <c r="IC20" s="492"/>
      <c r="ID20" s="492"/>
      <c r="IE20" s="492"/>
      <c r="IF20" s="492"/>
      <c r="IG20" s="492"/>
      <c r="IH20" s="492"/>
      <c r="II20" s="492"/>
      <c r="IJ20" s="492"/>
      <c r="IK20" s="492"/>
      <c r="IL20" s="492"/>
      <c r="IM20" s="492"/>
      <c r="IN20" s="492"/>
      <c r="IO20" s="492"/>
      <c r="IP20" s="492"/>
      <c r="IQ20" s="492"/>
      <c r="IR20" s="492"/>
      <c r="IS20" s="492"/>
      <c r="IT20" s="492"/>
      <c r="IU20" s="492"/>
      <c r="IV20" s="492"/>
    </row>
    <row r="21" spans="1:256" ht="30" customHeight="1">
      <c r="C21" s="1010" t="s">
        <v>19</v>
      </c>
      <c r="D21" s="1010"/>
      <c r="E21" s="1010"/>
      <c r="F21" s="1010"/>
      <c r="G21" s="1010"/>
      <c r="H21" s="1010"/>
      <c r="I21" s="1010"/>
      <c r="J21" s="1033" t="str">
        <f>'見積書鑑(正)'!J21:AK21</f>
        <v>サンプル</v>
      </c>
      <c r="K21" s="1034"/>
      <c r="L21" s="1034"/>
      <c r="M21" s="1034"/>
      <c r="N21" s="1034"/>
      <c r="O21" s="1034"/>
      <c r="P21" s="1034"/>
      <c r="Q21" s="1034"/>
      <c r="R21" s="1034"/>
      <c r="S21" s="1034"/>
      <c r="T21" s="1034"/>
      <c r="U21" s="1034"/>
      <c r="V21" s="1034"/>
      <c r="W21" s="1034"/>
      <c r="X21" s="1034"/>
      <c r="Y21" s="1034"/>
      <c r="Z21" s="1034"/>
      <c r="AA21" s="1034"/>
      <c r="AB21" s="1034"/>
      <c r="AC21" s="1034"/>
      <c r="AD21" s="1034"/>
      <c r="AE21" s="1034"/>
      <c r="AF21" s="1034"/>
      <c r="AG21" s="1034"/>
      <c r="AH21" s="1034"/>
      <c r="AI21" s="1034"/>
      <c r="AJ21" s="1034"/>
      <c r="AK21" s="1035"/>
      <c r="AL21" s="974" t="s">
        <v>21</v>
      </c>
      <c r="AM21" s="974"/>
      <c r="AN21" s="974"/>
      <c r="AO21" s="974"/>
      <c r="AP21" s="974"/>
      <c r="AQ21" s="1010" t="s">
        <v>22</v>
      </c>
      <c r="AR21" s="1010"/>
      <c r="AS21" s="1010"/>
      <c r="AT21" s="1010"/>
      <c r="AU21" s="1010"/>
      <c r="AV21" s="1050" t="str">
        <f>'見積書鑑(正)'!AV21:BG21</f>
        <v>■ 注 文 者　□ 請 負 者　□対象外</v>
      </c>
      <c r="AW21" s="1051"/>
      <c r="AX21" s="1051"/>
      <c r="AY21" s="1051"/>
      <c r="AZ21" s="1051"/>
      <c r="BA21" s="1051"/>
      <c r="BB21" s="1051"/>
      <c r="BC21" s="1051"/>
      <c r="BD21" s="1051"/>
      <c r="BE21" s="1051"/>
      <c r="BF21" s="1051"/>
      <c r="BG21" s="1052"/>
      <c r="BI21" s="481"/>
      <c r="BJ21" s="481"/>
      <c r="BK21" s="481"/>
      <c r="BL21" s="481"/>
      <c r="BM21" s="481"/>
      <c r="BN21" s="481"/>
      <c r="BO21" s="481"/>
      <c r="BP21" s="481"/>
      <c r="BQ21" s="481"/>
      <c r="BR21" s="481"/>
      <c r="BS21" s="481"/>
      <c r="BT21" s="481"/>
      <c r="BU21" s="481"/>
      <c r="BV21" s="481"/>
    </row>
    <row r="22" spans="1:256" ht="9.9499999999999993" customHeight="1">
      <c r="C22" s="1010" t="s">
        <v>24</v>
      </c>
      <c r="D22" s="1010"/>
      <c r="E22" s="1010"/>
      <c r="F22" s="1010"/>
      <c r="G22" s="1010"/>
      <c r="H22" s="1010"/>
      <c r="I22" s="1010"/>
      <c r="J22" s="1010" t="s">
        <v>25</v>
      </c>
      <c r="K22" s="1010"/>
      <c r="L22" s="1010"/>
      <c r="M22" s="1010"/>
      <c r="N22" s="1053" t="str">
        <f>'見積書鑑(正)'!N22:AK23</f>
        <v>■出 来 高 払　 □ 竣　工　払　 □ 取　下　払</v>
      </c>
      <c r="O22" s="1054"/>
      <c r="P22" s="1054"/>
      <c r="Q22" s="1054"/>
      <c r="R22" s="1054"/>
      <c r="S22" s="1054"/>
      <c r="T22" s="1054"/>
      <c r="U22" s="1054"/>
      <c r="V22" s="1054"/>
      <c r="W22" s="1054"/>
      <c r="X22" s="1054"/>
      <c r="Y22" s="1054"/>
      <c r="Z22" s="1054"/>
      <c r="AA22" s="1054"/>
      <c r="AB22" s="1054"/>
      <c r="AC22" s="1054"/>
      <c r="AD22" s="1054"/>
      <c r="AE22" s="1054"/>
      <c r="AF22" s="1054"/>
      <c r="AG22" s="1054"/>
      <c r="AH22" s="1054"/>
      <c r="AI22" s="1054"/>
      <c r="AJ22" s="1054"/>
      <c r="AK22" s="1055"/>
      <c r="AL22" s="1046"/>
      <c r="AM22" s="1047"/>
      <c r="AN22" s="1047"/>
      <c r="AO22" s="1047"/>
      <c r="AP22" s="1047"/>
      <c r="AQ22" s="1010" t="s">
        <v>27</v>
      </c>
      <c r="AR22" s="1010"/>
      <c r="AS22" s="1010"/>
      <c r="AT22" s="1010"/>
      <c r="AU22" s="1010"/>
      <c r="AV22" s="1053" t="str">
        <f>'見積書鑑(正)'!AV22:BG24</f>
        <v>■ 請　　負　 □ 賃　金　　□ 対象外</v>
      </c>
      <c r="AW22" s="1054"/>
      <c r="AX22" s="1054"/>
      <c r="AY22" s="1054"/>
      <c r="AZ22" s="1054"/>
      <c r="BA22" s="1054"/>
      <c r="BB22" s="1054"/>
      <c r="BC22" s="1054"/>
      <c r="BD22" s="1054"/>
      <c r="BE22" s="1054"/>
      <c r="BF22" s="1054"/>
      <c r="BG22" s="1055"/>
      <c r="BI22" s="481"/>
      <c r="BJ22" s="481"/>
      <c r="BK22" s="481"/>
      <c r="BL22" s="481"/>
      <c r="BM22" s="481"/>
      <c r="BN22" s="481"/>
      <c r="BO22" s="481"/>
      <c r="BP22" s="481"/>
      <c r="BQ22" s="481"/>
      <c r="BR22" s="481"/>
      <c r="BS22" s="481"/>
      <c r="BT22" s="481"/>
      <c r="BU22" s="481"/>
      <c r="BV22" s="481"/>
    </row>
    <row r="23" spans="1:256" ht="9.9499999999999993" customHeight="1">
      <c r="C23" s="1010"/>
      <c r="D23" s="1010"/>
      <c r="E23" s="1010"/>
      <c r="F23" s="1010"/>
      <c r="G23" s="1010"/>
      <c r="H23" s="1010"/>
      <c r="I23" s="1010"/>
      <c r="J23" s="1010"/>
      <c r="K23" s="1010"/>
      <c r="L23" s="1010"/>
      <c r="M23" s="1010"/>
      <c r="N23" s="1056"/>
      <c r="O23" s="1045"/>
      <c r="P23" s="1045"/>
      <c r="Q23" s="1045"/>
      <c r="R23" s="1045"/>
      <c r="S23" s="1045"/>
      <c r="T23" s="1045"/>
      <c r="U23" s="1045"/>
      <c r="V23" s="1045"/>
      <c r="W23" s="1045"/>
      <c r="X23" s="1045"/>
      <c r="Y23" s="1045"/>
      <c r="Z23" s="1045"/>
      <c r="AA23" s="1045"/>
      <c r="AB23" s="1045"/>
      <c r="AC23" s="1045"/>
      <c r="AD23" s="1045"/>
      <c r="AE23" s="1045"/>
      <c r="AF23" s="1045"/>
      <c r="AG23" s="1045"/>
      <c r="AH23" s="1045"/>
      <c r="AI23" s="1045"/>
      <c r="AJ23" s="1045"/>
      <c r="AK23" s="1057"/>
      <c r="AL23" s="1046"/>
      <c r="AM23" s="1047"/>
      <c r="AN23" s="1047"/>
      <c r="AO23" s="1047"/>
      <c r="AP23" s="1047"/>
      <c r="AQ23" s="1010"/>
      <c r="AR23" s="1010"/>
      <c r="AS23" s="1010"/>
      <c r="AT23" s="1010"/>
      <c r="AU23" s="1010"/>
      <c r="AV23" s="1058"/>
      <c r="AW23" s="1044"/>
      <c r="AX23" s="1044"/>
      <c r="AY23" s="1044"/>
      <c r="AZ23" s="1044"/>
      <c r="BA23" s="1044"/>
      <c r="BB23" s="1044"/>
      <c r="BC23" s="1044"/>
      <c r="BD23" s="1044"/>
      <c r="BE23" s="1044"/>
      <c r="BF23" s="1044"/>
      <c r="BG23" s="1059"/>
      <c r="BI23" s="481"/>
      <c r="BJ23" s="481"/>
      <c r="BK23" s="481"/>
      <c r="BL23" s="481"/>
      <c r="BM23" s="481"/>
      <c r="BN23" s="481"/>
      <c r="BO23" s="481"/>
      <c r="BP23" s="481"/>
      <c r="BQ23" s="481"/>
      <c r="BR23" s="481"/>
      <c r="BS23" s="481"/>
      <c r="BT23" s="481"/>
      <c r="BU23" s="481"/>
      <c r="BV23" s="481"/>
    </row>
    <row r="24" spans="1:256" ht="9.9499999999999993" customHeight="1">
      <c r="C24" s="1010"/>
      <c r="D24" s="1010"/>
      <c r="E24" s="1010"/>
      <c r="F24" s="1010"/>
      <c r="G24" s="1010"/>
      <c r="H24" s="1010"/>
      <c r="I24" s="1010"/>
      <c r="J24" s="1010" t="s">
        <v>29</v>
      </c>
      <c r="K24" s="1010"/>
      <c r="L24" s="1010"/>
      <c r="M24" s="1010"/>
      <c r="N24" s="1042" t="str">
        <f>'見積書鑑(正)'!N24:AK25</f>
        <v>20日締切請求</v>
      </c>
      <c r="O24" s="1004"/>
      <c r="P24" s="1004"/>
      <c r="Q24" s="1004"/>
      <c r="R24" s="1004"/>
      <c r="S24" s="1004"/>
      <c r="T24" s="1004"/>
      <c r="U24" s="1004"/>
      <c r="V24" s="1004"/>
      <c r="W24" s="1004"/>
      <c r="X24" s="1004"/>
      <c r="Y24" s="1004"/>
      <c r="Z24" s="1004"/>
      <c r="AA24" s="1004"/>
      <c r="AB24" s="1004"/>
      <c r="AC24" s="1004"/>
      <c r="AD24" s="1004"/>
      <c r="AE24" s="1004"/>
      <c r="AF24" s="1004"/>
      <c r="AG24" s="1004"/>
      <c r="AH24" s="1004"/>
      <c r="AI24" s="1004"/>
      <c r="AJ24" s="1004"/>
      <c r="AK24" s="1060"/>
      <c r="AL24" s="1046"/>
      <c r="AM24" s="1047"/>
      <c r="AN24" s="1047"/>
      <c r="AO24" s="1047"/>
      <c r="AP24" s="1047"/>
      <c r="AQ24" s="1010"/>
      <c r="AR24" s="1010"/>
      <c r="AS24" s="1010"/>
      <c r="AT24" s="1010"/>
      <c r="AU24" s="1010"/>
      <c r="AV24" s="1056"/>
      <c r="AW24" s="1045"/>
      <c r="AX24" s="1045"/>
      <c r="AY24" s="1045"/>
      <c r="AZ24" s="1045"/>
      <c r="BA24" s="1045"/>
      <c r="BB24" s="1045"/>
      <c r="BC24" s="1045"/>
      <c r="BD24" s="1045"/>
      <c r="BE24" s="1045"/>
      <c r="BF24" s="1045"/>
      <c r="BG24" s="1057"/>
      <c r="BI24" s="481"/>
      <c r="BJ24" s="481"/>
      <c r="BK24" s="481"/>
      <c r="BL24" s="481"/>
      <c r="BM24" s="481"/>
      <c r="BN24" s="481"/>
      <c r="BO24" s="481"/>
      <c r="BP24" s="481"/>
      <c r="BQ24" s="481"/>
      <c r="BR24" s="481"/>
      <c r="BS24" s="481"/>
      <c r="BT24" s="481"/>
      <c r="BU24" s="481"/>
      <c r="BV24" s="481"/>
    </row>
    <row r="25" spans="1:256" ht="9.9499999999999993" customHeight="1">
      <c r="C25" s="1010"/>
      <c r="D25" s="1010"/>
      <c r="E25" s="1010"/>
      <c r="F25" s="1010"/>
      <c r="G25" s="1010"/>
      <c r="H25" s="1010"/>
      <c r="I25" s="1010"/>
      <c r="J25" s="1010"/>
      <c r="K25" s="1010"/>
      <c r="L25" s="1010"/>
      <c r="M25" s="1010"/>
      <c r="N25" s="1042"/>
      <c r="O25" s="1004"/>
      <c r="P25" s="1004"/>
      <c r="Q25" s="1004"/>
      <c r="R25" s="1004"/>
      <c r="S25" s="1004"/>
      <c r="T25" s="1004"/>
      <c r="U25" s="1004"/>
      <c r="V25" s="1004"/>
      <c r="W25" s="1004"/>
      <c r="X25" s="1004"/>
      <c r="Y25" s="1004"/>
      <c r="Z25" s="1004"/>
      <c r="AA25" s="1004"/>
      <c r="AB25" s="1004"/>
      <c r="AC25" s="1004"/>
      <c r="AD25" s="1004"/>
      <c r="AE25" s="1004"/>
      <c r="AF25" s="1004"/>
      <c r="AG25" s="1004"/>
      <c r="AH25" s="1004"/>
      <c r="AI25" s="1004"/>
      <c r="AJ25" s="1004"/>
      <c r="AK25" s="1060"/>
      <c r="AL25" s="1046"/>
      <c r="AM25" s="1047"/>
      <c r="AN25" s="1047"/>
      <c r="AO25" s="1047"/>
      <c r="AP25" s="1047"/>
      <c r="AQ25" s="1010" t="s">
        <v>31</v>
      </c>
      <c r="AR25" s="1010"/>
      <c r="AS25" s="1010"/>
      <c r="AT25" s="1010"/>
      <c r="AU25" s="1010"/>
      <c r="AV25" s="1053" t="str">
        <f>'見積書鑑(正)'!AV25:BG27</f>
        <v>■ 注 文 者　□ 請 負 者　□対象外</v>
      </c>
      <c r="AW25" s="1054"/>
      <c r="AX25" s="1054"/>
      <c r="AY25" s="1054"/>
      <c r="AZ25" s="1054"/>
      <c r="BA25" s="1054"/>
      <c r="BB25" s="1054"/>
      <c r="BC25" s="1054"/>
      <c r="BD25" s="1054"/>
      <c r="BE25" s="1054"/>
      <c r="BF25" s="1054"/>
      <c r="BG25" s="1055"/>
      <c r="BI25" s="481"/>
      <c r="BJ25" s="481"/>
      <c r="BK25" s="481"/>
      <c r="BL25" s="481"/>
      <c r="BM25" s="481"/>
      <c r="BN25" s="481"/>
      <c r="BO25" s="481"/>
      <c r="BP25" s="481"/>
      <c r="BQ25" s="481"/>
      <c r="BR25" s="481"/>
      <c r="BS25" s="481"/>
      <c r="BT25" s="481"/>
      <c r="BU25" s="481"/>
      <c r="BV25" s="481"/>
    </row>
    <row r="26" spans="1:256" ht="9.9499999999999993" customHeight="1">
      <c r="C26" s="1010"/>
      <c r="D26" s="1010"/>
      <c r="E26" s="1010"/>
      <c r="F26" s="1010"/>
      <c r="G26" s="1010"/>
      <c r="H26" s="1010"/>
      <c r="I26" s="1010"/>
      <c r="J26" s="1010" t="s">
        <v>33</v>
      </c>
      <c r="K26" s="1010"/>
      <c r="L26" s="1010"/>
      <c r="M26" s="1010"/>
      <c r="N26" s="1061" t="s">
        <v>34</v>
      </c>
      <c r="O26" s="1036"/>
      <c r="P26" s="1036"/>
      <c r="Q26" s="1054">
        <f>'見積書鑑(正)'!Q26:R27</f>
        <v>100</v>
      </c>
      <c r="R26" s="1054"/>
      <c r="S26" s="1038" t="s">
        <v>35</v>
      </c>
      <c r="T26" s="1038"/>
      <c r="U26" s="1036" t="s">
        <v>36</v>
      </c>
      <c r="V26" s="1036"/>
      <c r="W26" s="1036"/>
      <c r="X26" s="1036">
        <f>'見積書鑑(正)'!X26:Y27</f>
        <v>25</v>
      </c>
      <c r="Y26" s="1036"/>
      <c r="Z26" s="1038" t="s">
        <v>37</v>
      </c>
      <c r="AA26" s="1038"/>
      <c r="AB26" s="1038"/>
      <c r="AC26" s="1038"/>
      <c r="AD26" s="1038"/>
      <c r="AE26" s="1038"/>
      <c r="AF26" s="1038"/>
      <c r="AG26" s="1038"/>
      <c r="AH26" s="1038"/>
      <c r="AI26" s="1038"/>
      <c r="AJ26" s="1038"/>
      <c r="AK26" s="1039"/>
      <c r="AL26" s="1046"/>
      <c r="AM26" s="1047"/>
      <c r="AN26" s="1047"/>
      <c r="AO26" s="1047"/>
      <c r="AP26" s="1047"/>
      <c r="AQ26" s="1010"/>
      <c r="AR26" s="1010"/>
      <c r="AS26" s="1010"/>
      <c r="AT26" s="1010"/>
      <c r="AU26" s="1010"/>
      <c r="AV26" s="1058"/>
      <c r="AW26" s="1044"/>
      <c r="AX26" s="1044"/>
      <c r="AY26" s="1044"/>
      <c r="AZ26" s="1044"/>
      <c r="BA26" s="1044"/>
      <c r="BB26" s="1044"/>
      <c r="BC26" s="1044"/>
      <c r="BD26" s="1044"/>
      <c r="BE26" s="1044"/>
      <c r="BF26" s="1044"/>
      <c r="BG26" s="1059"/>
      <c r="BI26" s="481"/>
      <c r="BJ26" s="481"/>
      <c r="BK26" s="481"/>
      <c r="BL26" s="481"/>
      <c r="BM26" s="481"/>
      <c r="BN26" s="481"/>
      <c r="BO26" s="481"/>
      <c r="BP26" s="481"/>
      <c r="BQ26" s="481"/>
      <c r="BR26" s="481"/>
      <c r="BS26" s="481"/>
      <c r="BT26" s="481"/>
      <c r="BU26" s="481"/>
      <c r="BV26" s="481"/>
    </row>
    <row r="27" spans="1:256" ht="9.9499999999999993" customHeight="1">
      <c r="C27" s="1010"/>
      <c r="D27" s="1010"/>
      <c r="E27" s="1010"/>
      <c r="F27" s="1010"/>
      <c r="G27" s="1010"/>
      <c r="H27" s="1010"/>
      <c r="I27" s="1010"/>
      <c r="J27" s="1010"/>
      <c r="K27" s="1010"/>
      <c r="L27" s="1010"/>
      <c r="M27" s="1010"/>
      <c r="N27" s="1062"/>
      <c r="O27" s="1037"/>
      <c r="P27" s="1037"/>
      <c r="Q27" s="1063"/>
      <c r="R27" s="1063"/>
      <c r="S27" s="1040"/>
      <c r="T27" s="1040"/>
      <c r="U27" s="1037"/>
      <c r="V27" s="1037"/>
      <c r="W27" s="1037"/>
      <c r="X27" s="1037"/>
      <c r="Y27" s="1037"/>
      <c r="Z27" s="1040"/>
      <c r="AA27" s="1040"/>
      <c r="AB27" s="1040"/>
      <c r="AC27" s="1040"/>
      <c r="AD27" s="1040"/>
      <c r="AE27" s="1040"/>
      <c r="AF27" s="1040"/>
      <c r="AG27" s="1040"/>
      <c r="AH27" s="1040"/>
      <c r="AI27" s="1040"/>
      <c r="AJ27" s="1040"/>
      <c r="AK27" s="1041"/>
      <c r="AL27" s="1048"/>
      <c r="AM27" s="1049"/>
      <c r="AN27" s="1049"/>
      <c r="AO27" s="1049"/>
      <c r="AP27" s="1049"/>
      <c r="AQ27" s="1010"/>
      <c r="AR27" s="1010"/>
      <c r="AS27" s="1010"/>
      <c r="AT27" s="1010"/>
      <c r="AU27" s="1010"/>
      <c r="AV27" s="1056"/>
      <c r="AW27" s="1045"/>
      <c r="AX27" s="1045"/>
      <c r="AY27" s="1045"/>
      <c r="AZ27" s="1045"/>
      <c r="BA27" s="1045"/>
      <c r="BB27" s="1045"/>
      <c r="BC27" s="1045"/>
      <c r="BD27" s="1045"/>
      <c r="BE27" s="1045"/>
      <c r="BF27" s="1045"/>
      <c r="BG27" s="1057"/>
      <c r="BI27" s="481"/>
      <c r="BJ27" s="481"/>
      <c r="BK27" s="481"/>
      <c r="BL27" s="481"/>
      <c r="BM27" s="481"/>
      <c r="BN27" s="481"/>
      <c r="BO27" s="481"/>
      <c r="BP27" s="481"/>
      <c r="BQ27" s="481"/>
      <c r="BR27" s="481"/>
      <c r="BS27" s="481"/>
      <c r="BT27" s="481"/>
      <c r="BU27" s="481"/>
      <c r="BV27" s="481"/>
    </row>
    <row r="28" spans="1:256" ht="9.9499999999999993" customHeight="1">
      <c r="C28" s="1010"/>
      <c r="D28" s="1010"/>
      <c r="E28" s="1010"/>
      <c r="F28" s="1010"/>
      <c r="G28" s="1010"/>
      <c r="H28" s="1010"/>
      <c r="I28" s="1010"/>
      <c r="J28" s="1010"/>
      <c r="K28" s="1010"/>
      <c r="L28" s="1010"/>
      <c r="M28" s="1010"/>
      <c r="N28" s="1042"/>
      <c r="O28" s="1004"/>
      <c r="P28" s="1004"/>
      <c r="Q28" s="1044"/>
      <c r="R28" s="1044"/>
      <c r="S28" s="1006"/>
      <c r="T28" s="1006"/>
      <c r="U28" s="1004"/>
      <c r="V28" s="1004"/>
      <c r="W28" s="1004"/>
      <c r="X28" s="1004"/>
      <c r="Y28" s="1004"/>
      <c r="Z28" s="1006"/>
      <c r="AA28" s="1006"/>
      <c r="AB28" s="1006"/>
      <c r="AC28" s="1004"/>
      <c r="AD28" s="1004"/>
      <c r="AE28" s="1004"/>
      <c r="AF28" s="1004"/>
      <c r="AG28" s="1008"/>
      <c r="AH28" s="1008"/>
      <c r="AI28" s="1004"/>
      <c r="AJ28" s="495"/>
      <c r="AK28" s="496"/>
      <c r="AL28" s="939" t="s">
        <v>38</v>
      </c>
      <c r="AM28" s="940"/>
      <c r="AN28" s="940"/>
      <c r="AO28" s="940"/>
      <c r="AP28" s="940"/>
      <c r="AQ28" s="940"/>
      <c r="AR28" s="940"/>
      <c r="AS28" s="940"/>
      <c r="AT28" s="940"/>
      <c r="AU28" s="940"/>
      <c r="AV28" s="940"/>
      <c r="AW28" s="940"/>
      <c r="AX28" s="940"/>
      <c r="AY28" s="940"/>
      <c r="AZ28" s="940"/>
      <c r="BA28" s="940"/>
      <c r="BB28" s="940"/>
      <c r="BC28" s="940"/>
      <c r="BD28" s="940"/>
      <c r="BE28" s="940"/>
      <c r="BF28" s="940"/>
      <c r="BG28" s="941"/>
      <c r="BI28" s="481"/>
      <c r="BJ28" s="481"/>
      <c r="BK28" s="481"/>
      <c r="BL28" s="481"/>
      <c r="BM28" s="481"/>
      <c r="BN28" s="481"/>
      <c r="BO28" s="481"/>
      <c r="BP28" s="481"/>
      <c r="BQ28" s="481"/>
      <c r="BR28" s="481"/>
      <c r="BS28" s="481"/>
      <c r="BT28" s="481"/>
      <c r="BU28" s="481"/>
      <c r="BV28" s="481"/>
    </row>
    <row r="29" spans="1:256" ht="9.9499999999999993" customHeight="1">
      <c r="C29" s="1010"/>
      <c r="D29" s="1010"/>
      <c r="E29" s="1010"/>
      <c r="F29" s="1010"/>
      <c r="G29" s="1010"/>
      <c r="H29" s="1010"/>
      <c r="I29" s="1010"/>
      <c r="J29" s="1010"/>
      <c r="K29" s="1010"/>
      <c r="L29" s="1010"/>
      <c r="M29" s="1010"/>
      <c r="N29" s="1043"/>
      <c r="O29" s="1005"/>
      <c r="P29" s="1005"/>
      <c r="Q29" s="1045"/>
      <c r="R29" s="1045"/>
      <c r="S29" s="1007"/>
      <c r="T29" s="1007"/>
      <c r="U29" s="1005"/>
      <c r="V29" s="1005"/>
      <c r="W29" s="1005"/>
      <c r="X29" s="1005"/>
      <c r="Y29" s="1005"/>
      <c r="Z29" s="1007"/>
      <c r="AA29" s="1007"/>
      <c r="AB29" s="1007"/>
      <c r="AC29" s="1005"/>
      <c r="AD29" s="1005"/>
      <c r="AE29" s="1005"/>
      <c r="AF29" s="1005"/>
      <c r="AG29" s="1009"/>
      <c r="AH29" s="1009"/>
      <c r="AI29" s="1005"/>
      <c r="AJ29" s="497"/>
      <c r="AK29" s="498"/>
      <c r="AL29" s="942"/>
      <c r="AM29" s="943"/>
      <c r="AN29" s="943"/>
      <c r="AO29" s="943"/>
      <c r="AP29" s="943"/>
      <c r="AQ29" s="943"/>
      <c r="AR29" s="943"/>
      <c r="AS29" s="943"/>
      <c r="AT29" s="943"/>
      <c r="AU29" s="943"/>
      <c r="AV29" s="943"/>
      <c r="AW29" s="943"/>
      <c r="AX29" s="943"/>
      <c r="AY29" s="943"/>
      <c r="AZ29" s="943"/>
      <c r="BA29" s="943"/>
      <c r="BB29" s="943"/>
      <c r="BC29" s="943"/>
      <c r="BD29" s="943"/>
      <c r="BE29" s="943"/>
      <c r="BF29" s="943"/>
      <c r="BG29" s="944"/>
      <c r="BI29" s="481"/>
      <c r="BJ29" s="481"/>
      <c r="BK29" s="481"/>
      <c r="BL29" s="481"/>
      <c r="BM29" s="481"/>
      <c r="BN29" s="481"/>
      <c r="BO29" s="481"/>
      <c r="BP29" s="481"/>
      <c r="BQ29" s="481"/>
      <c r="BR29" s="481"/>
      <c r="BS29" s="481"/>
      <c r="BT29" s="481"/>
      <c r="BU29" s="481"/>
      <c r="BV29" s="481"/>
    </row>
    <row r="30" spans="1:256" ht="9.9499999999999993" customHeight="1">
      <c r="C30" s="1010"/>
      <c r="D30" s="1010"/>
      <c r="E30" s="1010"/>
      <c r="F30" s="1010"/>
      <c r="G30" s="1010"/>
      <c r="H30" s="1010"/>
      <c r="I30" s="1010"/>
      <c r="J30" s="1010" t="s">
        <v>39</v>
      </c>
      <c r="K30" s="1010"/>
      <c r="L30" s="1010"/>
      <c r="M30" s="1010"/>
      <c r="N30" s="1011" t="str">
        <f>'見積書鑑(正)'!N30:R31</f>
        <v>□無　■有</v>
      </c>
      <c r="O30" s="1012"/>
      <c r="P30" s="1012"/>
      <c r="Q30" s="1012"/>
      <c r="R30" s="1013"/>
      <c r="S30" s="1014">
        <f>'見積書鑑(正)'!S30:T31</f>
        <v>0.1</v>
      </c>
      <c r="T30" s="1015"/>
      <c r="U30" s="1018" t="s">
        <v>40</v>
      </c>
      <c r="V30" s="1019"/>
      <c r="W30" s="1019"/>
      <c r="X30" s="1020"/>
      <c r="Y30" s="1024" t="str">
        <f>'見積書鑑(正)'!Y30:AB31</f>
        <v>■無　□有</v>
      </c>
      <c r="Z30" s="1024"/>
      <c r="AA30" s="1024"/>
      <c r="AB30" s="1025"/>
      <c r="AC30" s="1026" t="s">
        <v>42</v>
      </c>
      <c r="AD30" s="1026"/>
      <c r="AE30" s="1026"/>
      <c r="AF30" s="1026" t="s">
        <v>100</v>
      </c>
      <c r="AG30" s="1026">
        <f>'見積書鑑(正)'!AG30:AJ31</f>
        <v>0</v>
      </c>
      <c r="AH30" s="1026"/>
      <c r="AI30" s="1026"/>
      <c r="AJ30" s="1026"/>
      <c r="AK30" s="1028" t="s">
        <v>101</v>
      </c>
      <c r="AL30" s="933">
        <f>'見積書鑑(正)'!AL30:BG31</f>
        <v>0</v>
      </c>
      <c r="AM30" s="934"/>
      <c r="AN30" s="934"/>
      <c r="AO30" s="934"/>
      <c r="AP30" s="934"/>
      <c r="AQ30" s="934"/>
      <c r="AR30" s="934"/>
      <c r="AS30" s="934"/>
      <c r="AT30" s="934"/>
      <c r="AU30" s="934"/>
      <c r="AV30" s="934"/>
      <c r="AW30" s="934"/>
      <c r="AX30" s="934"/>
      <c r="AY30" s="934"/>
      <c r="AZ30" s="934"/>
      <c r="BA30" s="934"/>
      <c r="BB30" s="934"/>
      <c r="BC30" s="934"/>
      <c r="BD30" s="934"/>
      <c r="BE30" s="934"/>
      <c r="BF30" s="934"/>
      <c r="BG30" s="935"/>
      <c r="BI30" s="481"/>
      <c r="BJ30" s="481"/>
      <c r="BK30" s="481"/>
      <c r="BL30" s="481"/>
      <c r="BM30" s="481"/>
      <c r="BN30" s="481"/>
      <c r="BO30" s="481"/>
      <c r="BP30" s="481"/>
      <c r="BQ30" s="481"/>
      <c r="BR30" s="481"/>
      <c r="BS30" s="481"/>
      <c r="BT30" s="481"/>
      <c r="BU30" s="481"/>
      <c r="BV30" s="481"/>
    </row>
    <row r="31" spans="1:256" ht="12" customHeight="1">
      <c r="C31" s="1010"/>
      <c r="D31" s="1010"/>
      <c r="E31" s="1010"/>
      <c r="F31" s="1010"/>
      <c r="G31" s="1010"/>
      <c r="H31" s="1010"/>
      <c r="I31" s="1010"/>
      <c r="J31" s="1010"/>
      <c r="K31" s="1010"/>
      <c r="L31" s="1010"/>
      <c r="M31" s="1010"/>
      <c r="N31" s="1012"/>
      <c r="O31" s="1012"/>
      <c r="P31" s="1012"/>
      <c r="Q31" s="1012"/>
      <c r="R31" s="1013"/>
      <c r="S31" s="1016"/>
      <c r="T31" s="1017"/>
      <c r="U31" s="1021"/>
      <c r="V31" s="1022"/>
      <c r="W31" s="1022"/>
      <c r="X31" s="1023"/>
      <c r="Y31" s="1024"/>
      <c r="Z31" s="1024"/>
      <c r="AA31" s="1024"/>
      <c r="AB31" s="1025"/>
      <c r="AC31" s="1027"/>
      <c r="AD31" s="1027"/>
      <c r="AE31" s="1027"/>
      <c r="AF31" s="1027"/>
      <c r="AG31" s="1027"/>
      <c r="AH31" s="1027"/>
      <c r="AI31" s="1027"/>
      <c r="AJ31" s="1027"/>
      <c r="AK31" s="1029"/>
      <c r="AL31" s="946"/>
      <c r="AM31" s="947"/>
      <c r="AN31" s="947"/>
      <c r="AO31" s="947"/>
      <c r="AP31" s="947"/>
      <c r="AQ31" s="947"/>
      <c r="AR31" s="947"/>
      <c r="AS31" s="947"/>
      <c r="AT31" s="947"/>
      <c r="AU31" s="947"/>
      <c r="AV31" s="947"/>
      <c r="AW31" s="947"/>
      <c r="AX31" s="947"/>
      <c r="AY31" s="947"/>
      <c r="AZ31" s="947"/>
      <c r="BA31" s="947"/>
      <c r="BB31" s="947"/>
      <c r="BC31" s="947"/>
      <c r="BD31" s="947"/>
      <c r="BE31" s="947"/>
      <c r="BF31" s="947"/>
      <c r="BG31" s="948"/>
      <c r="BI31" s="481"/>
      <c r="BJ31" s="481"/>
      <c r="BK31" s="481"/>
      <c r="BL31" s="481"/>
      <c r="BM31" s="481"/>
      <c r="BN31" s="481"/>
      <c r="BO31" s="481"/>
      <c r="BP31" s="481"/>
      <c r="BQ31" s="481"/>
      <c r="BR31" s="481"/>
      <c r="BS31" s="481"/>
      <c r="BT31" s="481"/>
      <c r="BU31" s="481"/>
      <c r="BV31" s="481"/>
    </row>
    <row r="32" spans="1:256" ht="20.100000000000001" customHeight="1">
      <c r="C32" s="989" t="s">
        <v>45</v>
      </c>
      <c r="D32" s="990"/>
      <c r="E32" s="990"/>
      <c r="F32" s="990"/>
      <c r="G32" s="990"/>
      <c r="H32" s="990"/>
      <c r="I32" s="990"/>
      <c r="J32" s="1030" t="str">
        <f>'見積書鑑(正)'!J32:AK32</f>
        <v>労務費補正取引の休日取得目標　　■ 設定する　　□ 設定しない</v>
      </c>
      <c r="K32" s="1031"/>
      <c r="L32" s="1031"/>
      <c r="M32" s="1031"/>
      <c r="N32" s="1031"/>
      <c r="O32" s="1031"/>
      <c r="P32" s="1031"/>
      <c r="Q32" s="1031"/>
      <c r="R32" s="1031"/>
      <c r="S32" s="1031"/>
      <c r="T32" s="1031"/>
      <c r="U32" s="1031"/>
      <c r="V32" s="1031"/>
      <c r="W32" s="1031"/>
      <c r="X32" s="1031"/>
      <c r="Y32" s="1031"/>
      <c r="Z32" s="1031"/>
      <c r="AA32" s="1031"/>
      <c r="AB32" s="1031"/>
      <c r="AC32" s="1031"/>
      <c r="AD32" s="1031"/>
      <c r="AE32" s="1031"/>
      <c r="AF32" s="1031"/>
      <c r="AG32" s="1031"/>
      <c r="AH32" s="1031"/>
      <c r="AI32" s="1031"/>
      <c r="AJ32" s="1031"/>
      <c r="AK32" s="1032"/>
      <c r="AL32" s="995">
        <f>'見積書鑑(正)'!AL32:BG34</f>
        <v>0</v>
      </c>
      <c r="AM32" s="996"/>
      <c r="AN32" s="996"/>
      <c r="AO32" s="996"/>
      <c r="AP32" s="996"/>
      <c r="AQ32" s="996"/>
      <c r="AR32" s="996"/>
      <c r="AS32" s="996"/>
      <c r="AT32" s="996"/>
      <c r="AU32" s="996"/>
      <c r="AV32" s="996"/>
      <c r="AW32" s="996"/>
      <c r="AX32" s="996"/>
      <c r="AY32" s="996"/>
      <c r="AZ32" s="996"/>
      <c r="BA32" s="996"/>
      <c r="BB32" s="996"/>
      <c r="BC32" s="996"/>
      <c r="BD32" s="996"/>
      <c r="BE32" s="996"/>
      <c r="BF32" s="996"/>
      <c r="BG32" s="997"/>
      <c r="BH32" s="499"/>
      <c r="BI32" s="481"/>
      <c r="BJ32" s="481"/>
      <c r="BK32" s="481"/>
      <c r="BL32" s="481"/>
      <c r="BM32" s="481"/>
      <c r="BN32" s="481"/>
      <c r="BO32" s="481"/>
      <c r="BP32" s="481"/>
      <c r="BQ32" s="481"/>
      <c r="BR32" s="481"/>
      <c r="BS32" s="481"/>
      <c r="BT32" s="481"/>
      <c r="BU32" s="481"/>
      <c r="BV32" s="481"/>
    </row>
    <row r="33" spans="3:74" ht="9.9499999999999993" customHeight="1">
      <c r="C33" s="991"/>
      <c r="D33" s="992"/>
      <c r="E33" s="992"/>
      <c r="F33" s="992"/>
      <c r="G33" s="992"/>
      <c r="H33" s="992"/>
      <c r="I33" s="992"/>
      <c r="J33" s="913" t="str">
        <f>'見積書鑑(正)'!J33:AK34</f>
        <v>①元請閉所目標：4週8閉所　当社休暇取得目標：4週8休　　　 　　　（8休/月）　1.05</v>
      </c>
      <c r="K33" s="914"/>
      <c r="L33" s="914"/>
      <c r="M33" s="914"/>
      <c r="N33" s="914"/>
      <c r="O33" s="914"/>
      <c r="P33" s="914"/>
      <c r="Q33" s="914"/>
      <c r="R33" s="914"/>
      <c r="S33" s="914"/>
      <c r="T33" s="914"/>
      <c r="U33" s="914"/>
      <c r="V33" s="914"/>
      <c r="W33" s="914"/>
      <c r="X33" s="914"/>
      <c r="Y33" s="914"/>
      <c r="Z33" s="914"/>
      <c r="AA33" s="914"/>
      <c r="AB33" s="914"/>
      <c r="AC33" s="914"/>
      <c r="AD33" s="914"/>
      <c r="AE33" s="914"/>
      <c r="AF33" s="914"/>
      <c r="AG33" s="914"/>
      <c r="AH33" s="914"/>
      <c r="AI33" s="914"/>
      <c r="AJ33" s="914"/>
      <c r="AK33" s="915"/>
      <c r="AL33" s="998"/>
      <c r="AM33" s="999"/>
      <c r="AN33" s="999"/>
      <c r="AO33" s="999"/>
      <c r="AP33" s="999"/>
      <c r="AQ33" s="999"/>
      <c r="AR33" s="999"/>
      <c r="AS33" s="999"/>
      <c r="AT33" s="999"/>
      <c r="AU33" s="999"/>
      <c r="AV33" s="999"/>
      <c r="AW33" s="999"/>
      <c r="AX33" s="999"/>
      <c r="AY33" s="999"/>
      <c r="AZ33" s="999"/>
      <c r="BA33" s="999"/>
      <c r="BB33" s="999"/>
      <c r="BC33" s="999"/>
      <c r="BD33" s="999"/>
      <c r="BE33" s="999"/>
      <c r="BF33" s="999"/>
      <c r="BG33" s="1000"/>
      <c r="BH33" s="499"/>
      <c r="BI33" s="481"/>
      <c r="BJ33" s="481"/>
      <c r="BK33" s="481"/>
      <c r="BL33" s="481"/>
      <c r="BM33" s="481"/>
      <c r="BN33" s="481"/>
      <c r="BO33" s="481"/>
      <c r="BP33" s="481"/>
      <c r="BQ33" s="481"/>
      <c r="BR33" s="481"/>
      <c r="BS33" s="481"/>
      <c r="BT33" s="481"/>
      <c r="BU33" s="481"/>
      <c r="BV33" s="481"/>
    </row>
    <row r="34" spans="3:74" ht="9.9499999999999993" customHeight="1">
      <c r="C34" s="993"/>
      <c r="D34" s="994"/>
      <c r="E34" s="994"/>
      <c r="F34" s="994"/>
      <c r="G34" s="994"/>
      <c r="H34" s="994"/>
      <c r="I34" s="994"/>
      <c r="J34" s="916"/>
      <c r="K34" s="917"/>
      <c r="L34" s="917"/>
      <c r="M34" s="917"/>
      <c r="N34" s="917"/>
      <c r="O34" s="917"/>
      <c r="P34" s="917"/>
      <c r="Q34" s="917"/>
      <c r="R34" s="917"/>
      <c r="S34" s="917"/>
      <c r="T34" s="917"/>
      <c r="U34" s="917"/>
      <c r="V34" s="917"/>
      <c r="W34" s="917"/>
      <c r="X34" s="917"/>
      <c r="Y34" s="917"/>
      <c r="Z34" s="917"/>
      <c r="AA34" s="917"/>
      <c r="AB34" s="917"/>
      <c r="AC34" s="917"/>
      <c r="AD34" s="917"/>
      <c r="AE34" s="917"/>
      <c r="AF34" s="917"/>
      <c r="AG34" s="917"/>
      <c r="AH34" s="917"/>
      <c r="AI34" s="917"/>
      <c r="AJ34" s="917"/>
      <c r="AK34" s="918"/>
      <c r="AL34" s="1001"/>
      <c r="AM34" s="1002"/>
      <c r="AN34" s="1002"/>
      <c r="AO34" s="1002"/>
      <c r="AP34" s="1002"/>
      <c r="AQ34" s="1002"/>
      <c r="AR34" s="1002"/>
      <c r="AS34" s="1002"/>
      <c r="AT34" s="1002"/>
      <c r="AU34" s="1002"/>
      <c r="AV34" s="1002"/>
      <c r="AW34" s="1002"/>
      <c r="AX34" s="1002"/>
      <c r="AY34" s="1002"/>
      <c r="AZ34" s="1002"/>
      <c r="BA34" s="1002"/>
      <c r="BB34" s="1002"/>
      <c r="BC34" s="1002"/>
      <c r="BD34" s="1002"/>
      <c r="BE34" s="1002"/>
      <c r="BF34" s="1002"/>
      <c r="BG34" s="1003"/>
      <c r="BH34" s="499"/>
      <c r="BI34" s="481"/>
      <c r="BJ34" s="481"/>
      <c r="BK34" s="481"/>
      <c r="BL34" s="481"/>
      <c r="BM34" s="481"/>
      <c r="BN34" s="481"/>
      <c r="BO34" s="481"/>
      <c r="BP34" s="481"/>
      <c r="BQ34" s="481"/>
      <c r="BR34" s="481"/>
      <c r="BS34" s="481"/>
      <c r="BT34" s="481"/>
      <c r="BU34" s="481"/>
      <c r="BV34" s="481"/>
    </row>
    <row r="35" spans="3:74" ht="11.1" customHeight="1">
      <c r="C35" s="500"/>
      <c r="D35" s="927" t="s">
        <v>47</v>
      </c>
      <c r="E35" s="927"/>
      <c r="F35" s="927"/>
      <c r="G35" s="927"/>
      <c r="H35" s="927"/>
      <c r="I35" s="927"/>
      <c r="J35" s="927"/>
      <c r="K35" s="927"/>
      <c r="L35" s="927"/>
      <c r="M35" s="927"/>
      <c r="N35" s="927"/>
      <c r="O35" s="927"/>
      <c r="P35" s="927"/>
      <c r="Q35" s="927"/>
      <c r="R35" s="927"/>
      <c r="S35" s="927"/>
      <c r="T35" s="927"/>
      <c r="U35" s="927"/>
      <c r="V35" s="927"/>
      <c r="W35" s="927"/>
      <c r="X35" s="927"/>
      <c r="Y35" s="927"/>
      <c r="Z35" s="927"/>
      <c r="AA35" s="927"/>
      <c r="AB35" s="927"/>
      <c r="AC35" s="927"/>
      <c r="AD35" s="927"/>
      <c r="AE35" s="927"/>
      <c r="AF35" s="927"/>
      <c r="AG35" s="927"/>
      <c r="AH35" s="927"/>
      <c r="AI35" s="927"/>
      <c r="AJ35" s="927"/>
      <c r="AK35" s="501"/>
      <c r="AL35" s="930">
        <f>'見積書鑑(正)'!AL35:BG37</f>
        <v>0</v>
      </c>
      <c r="AM35" s="931"/>
      <c r="AN35" s="931"/>
      <c r="AO35" s="931"/>
      <c r="AP35" s="931"/>
      <c r="AQ35" s="931"/>
      <c r="AR35" s="931"/>
      <c r="AS35" s="931"/>
      <c r="AT35" s="931"/>
      <c r="AU35" s="931"/>
      <c r="AV35" s="931"/>
      <c r="AW35" s="931"/>
      <c r="AX35" s="931"/>
      <c r="AY35" s="931"/>
      <c r="AZ35" s="931"/>
      <c r="BA35" s="931"/>
      <c r="BB35" s="931"/>
      <c r="BC35" s="931"/>
      <c r="BD35" s="931"/>
      <c r="BE35" s="931"/>
      <c r="BF35" s="931"/>
      <c r="BG35" s="932"/>
      <c r="BI35" s="481"/>
      <c r="BJ35" s="481"/>
      <c r="BK35" s="481"/>
      <c r="BL35" s="481"/>
      <c r="BM35" s="481"/>
      <c r="BN35" s="481"/>
      <c r="BO35" s="481"/>
      <c r="BP35" s="481"/>
      <c r="BQ35" s="481"/>
      <c r="BR35" s="481"/>
      <c r="BS35" s="481"/>
      <c r="BT35" s="481"/>
      <c r="BU35" s="481"/>
      <c r="BV35" s="481"/>
    </row>
    <row r="36" spans="3:74" ht="11.1" customHeight="1">
      <c r="C36" s="500"/>
      <c r="D36" s="928"/>
      <c r="E36" s="928"/>
      <c r="F36" s="928"/>
      <c r="G36" s="928"/>
      <c r="H36" s="928"/>
      <c r="I36" s="928"/>
      <c r="J36" s="928"/>
      <c r="K36" s="928"/>
      <c r="L36" s="928"/>
      <c r="M36" s="928"/>
      <c r="N36" s="928"/>
      <c r="O36" s="928"/>
      <c r="P36" s="928"/>
      <c r="Q36" s="928"/>
      <c r="R36" s="928"/>
      <c r="S36" s="928"/>
      <c r="T36" s="928"/>
      <c r="U36" s="928"/>
      <c r="V36" s="928"/>
      <c r="W36" s="928"/>
      <c r="X36" s="928"/>
      <c r="Y36" s="928"/>
      <c r="Z36" s="928"/>
      <c r="AA36" s="928"/>
      <c r="AB36" s="928"/>
      <c r="AC36" s="928"/>
      <c r="AD36" s="928"/>
      <c r="AE36" s="928"/>
      <c r="AF36" s="928"/>
      <c r="AG36" s="928"/>
      <c r="AH36" s="928"/>
      <c r="AI36" s="928"/>
      <c r="AJ36" s="928"/>
      <c r="AK36" s="501"/>
      <c r="AL36" s="933"/>
      <c r="AM36" s="934"/>
      <c r="AN36" s="934"/>
      <c r="AO36" s="934"/>
      <c r="AP36" s="934"/>
      <c r="AQ36" s="934"/>
      <c r="AR36" s="934"/>
      <c r="AS36" s="934"/>
      <c r="AT36" s="934"/>
      <c r="AU36" s="934"/>
      <c r="AV36" s="934"/>
      <c r="AW36" s="934"/>
      <c r="AX36" s="934"/>
      <c r="AY36" s="934"/>
      <c r="AZ36" s="934"/>
      <c r="BA36" s="934"/>
      <c r="BB36" s="934"/>
      <c r="BC36" s="934"/>
      <c r="BD36" s="934"/>
      <c r="BE36" s="934"/>
      <c r="BF36" s="934"/>
      <c r="BG36" s="935"/>
      <c r="BI36" s="481"/>
      <c r="BJ36" s="481"/>
      <c r="BK36" s="481"/>
      <c r="BL36" s="481"/>
      <c r="BM36" s="481"/>
      <c r="BN36" s="481"/>
      <c r="BO36" s="481"/>
      <c r="BP36" s="481"/>
      <c r="BQ36" s="481"/>
      <c r="BR36" s="481"/>
      <c r="BS36" s="481"/>
      <c r="BT36" s="481"/>
      <c r="BU36" s="481"/>
      <c r="BV36" s="481"/>
    </row>
    <row r="37" spans="3:74" ht="11.1" customHeight="1">
      <c r="C37" s="500"/>
      <c r="D37" s="928"/>
      <c r="E37" s="928"/>
      <c r="F37" s="928"/>
      <c r="G37" s="928"/>
      <c r="H37" s="928"/>
      <c r="I37" s="928"/>
      <c r="J37" s="928"/>
      <c r="K37" s="928"/>
      <c r="L37" s="928"/>
      <c r="M37" s="928"/>
      <c r="N37" s="928"/>
      <c r="O37" s="928"/>
      <c r="P37" s="928"/>
      <c r="Q37" s="928"/>
      <c r="R37" s="928"/>
      <c r="S37" s="928"/>
      <c r="T37" s="928"/>
      <c r="U37" s="928"/>
      <c r="V37" s="928"/>
      <c r="W37" s="928"/>
      <c r="X37" s="928"/>
      <c r="Y37" s="928"/>
      <c r="Z37" s="928"/>
      <c r="AA37" s="928"/>
      <c r="AB37" s="928"/>
      <c r="AC37" s="928"/>
      <c r="AD37" s="928"/>
      <c r="AE37" s="928"/>
      <c r="AF37" s="928"/>
      <c r="AG37" s="928"/>
      <c r="AH37" s="928"/>
      <c r="AI37" s="928"/>
      <c r="AJ37" s="928"/>
      <c r="AK37" s="501"/>
      <c r="AL37" s="936"/>
      <c r="AM37" s="937"/>
      <c r="AN37" s="937"/>
      <c r="AO37" s="937"/>
      <c r="AP37" s="937"/>
      <c r="AQ37" s="937"/>
      <c r="AR37" s="937"/>
      <c r="AS37" s="937"/>
      <c r="AT37" s="937"/>
      <c r="AU37" s="937"/>
      <c r="AV37" s="937"/>
      <c r="AW37" s="937"/>
      <c r="AX37" s="937"/>
      <c r="AY37" s="937"/>
      <c r="AZ37" s="937"/>
      <c r="BA37" s="937"/>
      <c r="BB37" s="937"/>
      <c r="BC37" s="937"/>
      <c r="BD37" s="937"/>
      <c r="BE37" s="937"/>
      <c r="BF37" s="937"/>
      <c r="BG37" s="938"/>
      <c r="BI37" s="481"/>
      <c r="BJ37" s="481"/>
      <c r="BK37" s="481"/>
      <c r="BL37" s="481"/>
      <c r="BM37" s="481"/>
      <c r="BN37" s="481"/>
      <c r="BO37" s="481"/>
      <c r="BP37" s="481"/>
      <c r="BQ37" s="481"/>
      <c r="BR37" s="481"/>
      <c r="BS37" s="481"/>
      <c r="BT37" s="481"/>
      <c r="BU37" s="481"/>
      <c r="BV37" s="481"/>
    </row>
    <row r="38" spans="3:74" ht="8.25" customHeight="1">
      <c r="C38" s="500"/>
      <c r="D38" s="928"/>
      <c r="E38" s="928"/>
      <c r="F38" s="928"/>
      <c r="G38" s="928"/>
      <c r="H38" s="928"/>
      <c r="I38" s="928"/>
      <c r="J38" s="928"/>
      <c r="K38" s="928"/>
      <c r="L38" s="928"/>
      <c r="M38" s="928"/>
      <c r="N38" s="928"/>
      <c r="O38" s="928"/>
      <c r="P38" s="928"/>
      <c r="Q38" s="928"/>
      <c r="R38" s="928"/>
      <c r="S38" s="928"/>
      <c r="T38" s="928"/>
      <c r="U38" s="928"/>
      <c r="V38" s="928"/>
      <c r="W38" s="928"/>
      <c r="X38" s="928"/>
      <c r="Y38" s="928"/>
      <c r="Z38" s="928"/>
      <c r="AA38" s="928"/>
      <c r="AB38" s="928"/>
      <c r="AC38" s="928"/>
      <c r="AD38" s="928"/>
      <c r="AE38" s="928"/>
      <c r="AF38" s="928"/>
      <c r="AG38" s="928"/>
      <c r="AH38" s="928"/>
      <c r="AI38" s="928"/>
      <c r="AJ38" s="928"/>
      <c r="AK38" s="501"/>
      <c r="AL38" s="939" t="s">
        <v>48</v>
      </c>
      <c r="AM38" s="940"/>
      <c r="AN38" s="940"/>
      <c r="AO38" s="940"/>
      <c r="AP38" s="940"/>
      <c r="AQ38" s="940"/>
      <c r="AR38" s="940"/>
      <c r="AS38" s="940"/>
      <c r="AT38" s="940"/>
      <c r="AU38" s="940"/>
      <c r="AV38" s="940"/>
      <c r="AW38" s="940"/>
      <c r="AX38" s="940"/>
      <c r="AY38" s="940"/>
      <c r="AZ38" s="940"/>
      <c r="BA38" s="940"/>
      <c r="BB38" s="940"/>
      <c r="BC38" s="940"/>
      <c r="BD38" s="940"/>
      <c r="BE38" s="940"/>
      <c r="BF38" s="940"/>
      <c r="BG38" s="941"/>
      <c r="BI38" s="481"/>
      <c r="BJ38" s="481"/>
      <c r="BK38" s="481"/>
      <c r="BL38" s="481"/>
      <c r="BM38" s="481"/>
      <c r="BN38" s="481"/>
      <c r="BO38" s="481"/>
      <c r="BP38" s="481"/>
      <c r="BQ38" s="481"/>
      <c r="BR38" s="481"/>
      <c r="BS38" s="481"/>
      <c r="BT38" s="481"/>
      <c r="BU38" s="481"/>
      <c r="BV38" s="481"/>
    </row>
    <row r="39" spans="3:74" ht="8.25" customHeight="1">
      <c r="C39" s="500"/>
      <c r="D39" s="928"/>
      <c r="E39" s="928"/>
      <c r="F39" s="928"/>
      <c r="G39" s="928"/>
      <c r="H39" s="928"/>
      <c r="I39" s="928"/>
      <c r="J39" s="928"/>
      <c r="K39" s="928"/>
      <c r="L39" s="928"/>
      <c r="M39" s="928"/>
      <c r="N39" s="928"/>
      <c r="O39" s="928"/>
      <c r="P39" s="928"/>
      <c r="Q39" s="928"/>
      <c r="R39" s="928"/>
      <c r="S39" s="928"/>
      <c r="T39" s="928"/>
      <c r="U39" s="928"/>
      <c r="V39" s="928"/>
      <c r="W39" s="928"/>
      <c r="X39" s="928"/>
      <c r="Y39" s="928"/>
      <c r="Z39" s="928"/>
      <c r="AA39" s="928"/>
      <c r="AB39" s="928"/>
      <c r="AC39" s="928"/>
      <c r="AD39" s="928"/>
      <c r="AE39" s="928"/>
      <c r="AF39" s="928"/>
      <c r="AG39" s="928"/>
      <c r="AH39" s="928"/>
      <c r="AI39" s="928"/>
      <c r="AJ39" s="928"/>
      <c r="AK39" s="501"/>
      <c r="AL39" s="942"/>
      <c r="AM39" s="943"/>
      <c r="AN39" s="943"/>
      <c r="AO39" s="943"/>
      <c r="AP39" s="943"/>
      <c r="AQ39" s="943"/>
      <c r="AR39" s="943"/>
      <c r="AS39" s="943"/>
      <c r="AT39" s="943"/>
      <c r="AU39" s="943"/>
      <c r="AV39" s="943"/>
      <c r="AW39" s="943"/>
      <c r="AX39" s="943"/>
      <c r="AY39" s="943"/>
      <c r="AZ39" s="943"/>
      <c r="BA39" s="943"/>
      <c r="BB39" s="943"/>
      <c r="BC39" s="943"/>
      <c r="BD39" s="943"/>
      <c r="BE39" s="943"/>
      <c r="BF39" s="943"/>
      <c r="BG39" s="944"/>
      <c r="BI39" s="481"/>
      <c r="BJ39" s="481"/>
      <c r="BK39" s="481"/>
      <c r="BL39" s="481"/>
      <c r="BM39" s="481"/>
      <c r="BN39" s="481"/>
      <c r="BO39" s="481"/>
      <c r="BP39" s="481"/>
      <c r="BQ39" s="481"/>
      <c r="BR39" s="481"/>
      <c r="BS39" s="481"/>
      <c r="BT39" s="481"/>
      <c r="BU39" s="481"/>
      <c r="BV39" s="481"/>
    </row>
    <row r="40" spans="3:74" ht="8.25" customHeight="1">
      <c r="C40" s="500"/>
      <c r="D40" s="929"/>
      <c r="E40" s="929"/>
      <c r="F40" s="929"/>
      <c r="G40" s="929"/>
      <c r="H40" s="929"/>
      <c r="I40" s="929"/>
      <c r="J40" s="929"/>
      <c r="K40" s="929"/>
      <c r="L40" s="929"/>
      <c r="M40" s="929"/>
      <c r="N40" s="929"/>
      <c r="O40" s="929"/>
      <c r="P40" s="929"/>
      <c r="Q40" s="929"/>
      <c r="R40" s="929"/>
      <c r="S40" s="929"/>
      <c r="T40" s="929"/>
      <c r="U40" s="929"/>
      <c r="V40" s="929"/>
      <c r="W40" s="929"/>
      <c r="X40" s="929"/>
      <c r="Y40" s="929"/>
      <c r="Z40" s="929"/>
      <c r="AA40" s="929"/>
      <c r="AB40" s="929"/>
      <c r="AC40" s="929"/>
      <c r="AD40" s="929"/>
      <c r="AE40" s="929"/>
      <c r="AF40" s="929"/>
      <c r="AG40" s="929"/>
      <c r="AH40" s="929"/>
      <c r="AI40" s="929"/>
      <c r="AJ40" s="929"/>
      <c r="AK40" s="501"/>
      <c r="AL40" s="945" t="s">
        <v>102</v>
      </c>
      <c r="AM40" s="934"/>
      <c r="AN40" s="934"/>
      <c r="AO40" s="934"/>
      <c r="AP40" s="934"/>
      <c r="AQ40" s="934"/>
      <c r="AR40" s="934"/>
      <c r="AS40" s="934"/>
      <c r="AT40" s="934"/>
      <c r="AU40" s="934"/>
      <c r="AV40" s="934"/>
      <c r="AW40" s="934"/>
      <c r="AX40" s="934"/>
      <c r="AY40" s="934"/>
      <c r="AZ40" s="934"/>
      <c r="BA40" s="934"/>
      <c r="BB40" s="934"/>
      <c r="BC40" s="934"/>
      <c r="BD40" s="934"/>
      <c r="BE40" s="934"/>
      <c r="BF40" s="934"/>
      <c r="BG40" s="935"/>
      <c r="BI40" s="481"/>
      <c r="BJ40" s="481"/>
      <c r="BK40" s="481"/>
      <c r="BL40" s="481"/>
      <c r="BM40" s="481"/>
      <c r="BN40" s="481"/>
      <c r="BO40" s="481"/>
      <c r="BP40" s="481"/>
      <c r="BQ40" s="481"/>
      <c r="BR40" s="481"/>
      <c r="BS40" s="481"/>
      <c r="BT40" s="481"/>
      <c r="BU40" s="481"/>
      <c r="BV40" s="481"/>
    </row>
    <row r="41" spans="3:74" ht="8.25" customHeight="1">
      <c r="C41" s="500"/>
      <c r="D41" s="949" t="s">
        <v>50</v>
      </c>
      <c r="E41" s="502"/>
      <c r="F41" s="502"/>
      <c r="G41" s="502"/>
      <c r="H41" s="502"/>
      <c r="I41" s="503"/>
      <c r="J41" s="504"/>
      <c r="K41" s="504"/>
      <c r="L41" s="504"/>
      <c r="M41" s="505"/>
      <c r="N41" s="504"/>
      <c r="O41" s="504"/>
      <c r="P41" s="504"/>
      <c r="Q41" s="505"/>
      <c r="R41" s="504"/>
      <c r="S41" s="504"/>
      <c r="T41" s="504"/>
      <c r="U41" s="505"/>
      <c r="V41" s="504"/>
      <c r="W41" s="504"/>
      <c r="X41" s="504"/>
      <c r="Y41" s="505"/>
      <c r="Z41" s="504"/>
      <c r="AA41" s="504"/>
      <c r="AB41" s="504"/>
      <c r="AC41" s="505"/>
      <c r="AD41" s="504"/>
      <c r="AE41" s="504"/>
      <c r="AF41" s="504"/>
      <c r="AG41" s="505"/>
      <c r="AH41" s="504"/>
      <c r="AI41" s="504"/>
      <c r="AJ41" s="506"/>
      <c r="AK41" s="501"/>
      <c r="AL41" s="933"/>
      <c r="AM41" s="934"/>
      <c r="AN41" s="934"/>
      <c r="AO41" s="934"/>
      <c r="AP41" s="934"/>
      <c r="AQ41" s="934"/>
      <c r="AR41" s="934"/>
      <c r="AS41" s="934"/>
      <c r="AT41" s="934"/>
      <c r="AU41" s="934"/>
      <c r="AV41" s="934"/>
      <c r="AW41" s="934"/>
      <c r="AX41" s="934"/>
      <c r="AY41" s="934"/>
      <c r="AZ41" s="934"/>
      <c r="BA41" s="934"/>
      <c r="BB41" s="934"/>
      <c r="BC41" s="934"/>
      <c r="BD41" s="934"/>
      <c r="BE41" s="934"/>
      <c r="BF41" s="934"/>
      <c r="BG41" s="935"/>
      <c r="BI41" s="481"/>
      <c r="BJ41" s="481"/>
      <c r="BK41" s="481"/>
      <c r="BL41" s="481"/>
      <c r="BM41" s="481"/>
      <c r="BN41" s="481"/>
      <c r="BO41" s="481"/>
      <c r="BP41" s="481"/>
      <c r="BQ41" s="481"/>
      <c r="BR41" s="481"/>
      <c r="BS41" s="481"/>
      <c r="BT41" s="481"/>
      <c r="BU41" s="481"/>
      <c r="BV41" s="481"/>
    </row>
    <row r="42" spans="3:74" ht="13.5">
      <c r="C42" s="500"/>
      <c r="D42" s="950"/>
      <c r="E42" s="501"/>
      <c r="F42" s="501"/>
      <c r="G42" s="501"/>
      <c r="H42" s="501"/>
      <c r="I42" s="501"/>
      <c r="J42" s="501"/>
      <c r="K42" s="501"/>
      <c r="L42" s="501"/>
      <c r="M42" s="501"/>
      <c r="N42" s="501"/>
      <c r="O42" s="501"/>
      <c r="P42" s="501"/>
      <c r="Q42" s="501"/>
      <c r="R42" s="501"/>
      <c r="S42" s="501"/>
      <c r="T42" s="501"/>
      <c r="U42" s="501"/>
      <c r="V42" s="501"/>
      <c r="W42" s="501"/>
      <c r="X42" s="501"/>
      <c r="Y42" s="501"/>
      <c r="Z42" s="501"/>
      <c r="AA42" s="501"/>
      <c r="AB42" s="501"/>
      <c r="AC42" s="501"/>
      <c r="AD42" s="501"/>
      <c r="AE42" s="501"/>
      <c r="AF42" s="501"/>
      <c r="AG42" s="501"/>
      <c r="AH42" s="501"/>
      <c r="AI42" s="501"/>
      <c r="AJ42" s="507"/>
      <c r="AK42" s="501"/>
      <c r="AL42" s="946"/>
      <c r="AM42" s="947"/>
      <c r="AN42" s="947"/>
      <c r="AO42" s="947"/>
      <c r="AP42" s="947"/>
      <c r="AQ42" s="947"/>
      <c r="AR42" s="947"/>
      <c r="AS42" s="947"/>
      <c r="AT42" s="947"/>
      <c r="AU42" s="947"/>
      <c r="AV42" s="947"/>
      <c r="AW42" s="947"/>
      <c r="AX42" s="947"/>
      <c r="AY42" s="947"/>
      <c r="AZ42" s="947"/>
      <c r="BA42" s="947"/>
      <c r="BB42" s="947"/>
      <c r="BC42" s="947"/>
      <c r="BD42" s="947"/>
      <c r="BE42" s="947"/>
      <c r="BF42" s="947"/>
      <c r="BG42" s="948"/>
      <c r="BI42" s="481"/>
      <c r="BJ42" s="481"/>
      <c r="BK42" s="481"/>
      <c r="BL42" s="481"/>
      <c r="BM42" s="481"/>
      <c r="BN42" s="481"/>
      <c r="BO42" s="481"/>
      <c r="BP42" s="481"/>
      <c r="BQ42" s="481"/>
      <c r="BR42" s="481"/>
      <c r="BS42" s="481"/>
      <c r="BT42" s="481"/>
      <c r="BU42" s="481"/>
      <c r="BV42" s="481"/>
    </row>
    <row r="43" spans="3:74" ht="9.9499999999999993" customHeight="1">
      <c r="C43" s="500"/>
      <c r="D43" s="950"/>
      <c r="E43" s="501"/>
      <c r="F43" s="501"/>
      <c r="G43" s="501"/>
      <c r="H43" s="501"/>
      <c r="I43" s="501"/>
      <c r="J43" s="501"/>
      <c r="K43" s="501"/>
      <c r="L43" s="501"/>
      <c r="M43" s="501"/>
      <c r="N43" s="501"/>
      <c r="O43" s="501"/>
      <c r="P43" s="501"/>
      <c r="Q43" s="501"/>
      <c r="R43" s="501"/>
      <c r="S43" s="501"/>
      <c r="T43" s="501"/>
      <c r="U43" s="501"/>
      <c r="V43" s="501"/>
      <c r="W43" s="501"/>
      <c r="X43" s="501"/>
      <c r="Y43" s="501"/>
      <c r="Z43" s="501"/>
      <c r="AA43" s="501"/>
      <c r="AB43" s="501"/>
      <c r="AC43" s="501"/>
      <c r="AD43" s="501"/>
      <c r="AE43" s="501"/>
      <c r="AF43" s="501"/>
      <c r="AG43" s="501"/>
      <c r="AH43" s="501"/>
      <c r="AI43" s="501"/>
      <c r="AJ43" s="507"/>
      <c r="AK43" s="501"/>
      <c r="AL43" s="952" t="s">
        <v>51</v>
      </c>
      <c r="AM43" s="953"/>
      <c r="AN43" s="953"/>
      <c r="AO43" s="953"/>
      <c r="AP43" s="953"/>
      <c r="AQ43" s="953"/>
      <c r="AR43" s="954"/>
      <c r="AS43" s="961" t="s">
        <v>52</v>
      </c>
      <c r="AT43" s="961"/>
      <c r="AU43" s="961"/>
      <c r="AV43" s="961"/>
      <c r="AW43" s="961"/>
      <c r="AX43" s="961" t="s">
        <v>53</v>
      </c>
      <c r="AY43" s="961"/>
      <c r="AZ43" s="961"/>
      <c r="BA43" s="961"/>
      <c r="BB43" s="961"/>
      <c r="BC43" s="961" t="s">
        <v>54</v>
      </c>
      <c r="BD43" s="961"/>
      <c r="BE43" s="961"/>
      <c r="BF43" s="961"/>
      <c r="BG43" s="962"/>
      <c r="BI43" s="481"/>
      <c r="BJ43" s="481"/>
      <c r="BK43" s="481"/>
      <c r="BL43" s="481"/>
      <c r="BM43" s="481"/>
      <c r="BN43" s="481"/>
      <c r="BO43" s="481"/>
      <c r="BP43" s="481"/>
      <c r="BQ43" s="481"/>
      <c r="BR43" s="481"/>
      <c r="BS43" s="481"/>
      <c r="BT43" s="481"/>
      <c r="BU43" s="481"/>
      <c r="BV43" s="481"/>
    </row>
    <row r="44" spans="3:74" ht="9.9499999999999993" customHeight="1">
      <c r="C44" s="500"/>
      <c r="D44" s="950"/>
      <c r="E44" s="501"/>
      <c r="F44" s="501"/>
      <c r="G44" s="501"/>
      <c r="H44" s="501"/>
      <c r="I44" s="501"/>
      <c r="J44" s="501"/>
      <c r="K44" s="501"/>
      <c r="L44" s="501"/>
      <c r="M44" s="501"/>
      <c r="N44" s="501"/>
      <c r="O44" s="501"/>
      <c r="P44" s="501"/>
      <c r="Q44" s="501"/>
      <c r="R44" s="501"/>
      <c r="S44" s="501"/>
      <c r="T44" s="501"/>
      <c r="U44" s="501"/>
      <c r="V44" s="501"/>
      <c r="W44" s="501"/>
      <c r="X44" s="501"/>
      <c r="Y44" s="501"/>
      <c r="Z44" s="501"/>
      <c r="AA44" s="501"/>
      <c r="AB44" s="501"/>
      <c r="AC44" s="501"/>
      <c r="AD44" s="501"/>
      <c r="AE44" s="501"/>
      <c r="AF44" s="501"/>
      <c r="AG44" s="501"/>
      <c r="AH44" s="501"/>
      <c r="AI44" s="501"/>
      <c r="AJ44" s="507"/>
      <c r="AK44" s="501"/>
      <c r="AL44" s="955"/>
      <c r="AM44" s="956"/>
      <c r="AN44" s="956"/>
      <c r="AO44" s="956"/>
      <c r="AP44" s="956"/>
      <c r="AQ44" s="956"/>
      <c r="AR44" s="957"/>
      <c r="AS44" s="963" t="str">
        <f>'見積書鑑(正)'!AS44:AW45</f>
        <v>加入</v>
      </c>
      <c r="AT44" s="964"/>
      <c r="AU44" s="964"/>
      <c r="AV44" s="964"/>
      <c r="AW44" s="965"/>
      <c r="AX44" s="919" t="str">
        <f>'見積書鑑(正)'!AX44:BB45</f>
        <v>加入</v>
      </c>
      <c r="AY44" s="920"/>
      <c r="AZ44" s="920"/>
      <c r="BA44" s="920"/>
      <c r="BB44" s="921"/>
      <c r="BC44" s="919" t="str">
        <f>'見積書鑑(正)'!BC44:BG45</f>
        <v>加入</v>
      </c>
      <c r="BD44" s="920"/>
      <c r="BE44" s="920"/>
      <c r="BF44" s="920"/>
      <c r="BG44" s="925"/>
      <c r="BI44" s="481"/>
      <c r="BJ44" s="481"/>
      <c r="BK44" s="481"/>
      <c r="BL44" s="481"/>
      <c r="BM44" s="481"/>
      <c r="BN44" s="481"/>
      <c r="BO44" s="481"/>
      <c r="BP44" s="481"/>
      <c r="BQ44" s="481"/>
      <c r="BR44" s="481"/>
      <c r="BS44" s="481"/>
      <c r="BT44" s="481"/>
      <c r="BU44" s="481"/>
      <c r="BV44" s="481"/>
    </row>
    <row r="45" spans="3:74" ht="9.9499999999999993" customHeight="1">
      <c r="C45" s="500"/>
      <c r="D45" s="950"/>
      <c r="E45" s="501"/>
      <c r="F45" s="501"/>
      <c r="G45" s="501"/>
      <c r="H45" s="501"/>
      <c r="I45" s="501"/>
      <c r="J45" s="501"/>
      <c r="K45" s="501"/>
      <c r="L45" s="501"/>
      <c r="M45" s="501"/>
      <c r="N45" s="501"/>
      <c r="O45" s="501"/>
      <c r="P45" s="501"/>
      <c r="Q45" s="501"/>
      <c r="R45" s="501"/>
      <c r="S45" s="501"/>
      <c r="T45" s="501"/>
      <c r="U45" s="501"/>
      <c r="V45" s="501"/>
      <c r="W45" s="501"/>
      <c r="X45" s="501"/>
      <c r="Y45" s="501"/>
      <c r="Z45" s="501"/>
      <c r="AA45" s="501"/>
      <c r="AB45" s="501"/>
      <c r="AC45" s="501"/>
      <c r="AD45" s="501"/>
      <c r="AE45" s="501"/>
      <c r="AF45" s="501"/>
      <c r="AG45" s="501"/>
      <c r="AH45" s="501"/>
      <c r="AI45" s="501"/>
      <c r="AJ45" s="507"/>
      <c r="AK45" s="501"/>
      <c r="AL45" s="958"/>
      <c r="AM45" s="959"/>
      <c r="AN45" s="959"/>
      <c r="AO45" s="959"/>
      <c r="AP45" s="959"/>
      <c r="AQ45" s="959"/>
      <c r="AR45" s="960"/>
      <c r="AS45" s="966"/>
      <c r="AT45" s="967"/>
      <c r="AU45" s="967"/>
      <c r="AV45" s="967"/>
      <c r="AW45" s="968"/>
      <c r="AX45" s="922"/>
      <c r="AY45" s="923"/>
      <c r="AZ45" s="923"/>
      <c r="BA45" s="923"/>
      <c r="BB45" s="924"/>
      <c r="BC45" s="922"/>
      <c r="BD45" s="923"/>
      <c r="BE45" s="923"/>
      <c r="BF45" s="923"/>
      <c r="BG45" s="926"/>
      <c r="BI45" s="481"/>
      <c r="BJ45" s="481"/>
      <c r="BK45" s="481"/>
      <c r="BL45" s="481"/>
      <c r="BM45" s="481"/>
      <c r="BN45" s="481"/>
      <c r="BO45" s="481"/>
      <c r="BP45" s="481"/>
      <c r="BQ45" s="481"/>
      <c r="BR45" s="481"/>
      <c r="BS45" s="481"/>
      <c r="BT45" s="481"/>
      <c r="BU45" s="481"/>
      <c r="BV45" s="481"/>
    </row>
    <row r="46" spans="3:74" ht="8.25" customHeight="1">
      <c r="C46" s="500"/>
      <c r="D46" s="951"/>
      <c r="E46" s="508"/>
      <c r="F46" s="508"/>
      <c r="G46" s="508"/>
      <c r="H46" s="508"/>
      <c r="I46" s="508"/>
      <c r="J46" s="508"/>
      <c r="K46" s="508"/>
      <c r="L46" s="508"/>
      <c r="M46" s="508"/>
      <c r="N46" s="508"/>
      <c r="O46" s="508"/>
      <c r="P46" s="508"/>
      <c r="Q46" s="508"/>
      <c r="R46" s="508"/>
      <c r="S46" s="508"/>
      <c r="T46" s="508"/>
      <c r="U46" s="508"/>
      <c r="V46" s="508"/>
      <c r="W46" s="508"/>
      <c r="X46" s="508"/>
      <c r="Y46" s="508"/>
      <c r="Z46" s="508"/>
      <c r="AA46" s="508"/>
      <c r="AB46" s="508"/>
      <c r="AC46" s="508"/>
      <c r="AD46" s="508"/>
      <c r="AE46" s="508"/>
      <c r="AF46" s="508"/>
      <c r="AG46" s="508"/>
      <c r="AH46" s="508"/>
      <c r="AI46" s="508"/>
      <c r="AJ46" s="509"/>
      <c r="AK46" s="501"/>
      <c r="AL46" s="622" t="s">
        <v>287</v>
      </c>
      <c r="AM46" s="623"/>
      <c r="AN46" s="623"/>
      <c r="AO46" s="623"/>
      <c r="AP46" s="623"/>
      <c r="AQ46" s="623"/>
      <c r="AR46" s="623"/>
      <c r="AS46" s="623"/>
      <c r="AT46" s="623"/>
      <c r="AU46" s="623"/>
      <c r="AV46" s="623"/>
      <c r="AW46" s="623"/>
      <c r="AX46" s="623"/>
      <c r="AY46" s="623"/>
      <c r="AZ46" s="623"/>
      <c r="BA46" s="623"/>
      <c r="BB46" s="623"/>
      <c r="BC46" s="623"/>
      <c r="BD46" s="623"/>
      <c r="BE46" s="623"/>
      <c r="BF46" s="623"/>
      <c r="BG46" s="624"/>
      <c r="BI46" s="481"/>
      <c r="BJ46" s="481"/>
      <c r="BK46" s="481"/>
      <c r="BL46" s="481"/>
      <c r="BM46" s="481"/>
      <c r="BN46" s="481"/>
      <c r="BO46" s="481"/>
      <c r="BP46" s="481"/>
      <c r="BQ46" s="481"/>
      <c r="BR46" s="481"/>
      <c r="BS46" s="481"/>
      <c r="BT46" s="481"/>
      <c r="BU46" s="481"/>
      <c r="BV46" s="481"/>
    </row>
    <row r="47" spans="3:74" ht="8.25" customHeight="1">
      <c r="C47" s="500"/>
      <c r="D47" s="501"/>
      <c r="E47" s="501"/>
      <c r="F47" s="501"/>
      <c r="G47" s="501"/>
      <c r="H47" s="501"/>
      <c r="I47" s="501"/>
      <c r="J47" s="501"/>
      <c r="K47" s="501"/>
      <c r="L47" s="501"/>
      <c r="M47" s="501"/>
      <c r="N47" s="501"/>
      <c r="O47" s="501"/>
      <c r="P47" s="501"/>
      <c r="Q47" s="501"/>
      <c r="R47" s="501"/>
      <c r="S47" s="501"/>
      <c r="T47" s="501"/>
      <c r="U47" s="501"/>
      <c r="V47" s="501"/>
      <c r="W47" s="501"/>
      <c r="X47" s="501"/>
      <c r="Y47" s="501"/>
      <c r="Z47" s="501"/>
      <c r="AA47" s="501"/>
      <c r="AB47" s="501"/>
      <c r="AC47" s="501"/>
      <c r="AD47" s="501"/>
      <c r="AE47" s="501"/>
      <c r="AF47" s="501"/>
      <c r="AG47" s="501"/>
      <c r="AH47" s="501"/>
      <c r="AI47" s="501"/>
      <c r="AJ47" s="501"/>
      <c r="AK47" s="501"/>
      <c r="AL47" s="625"/>
      <c r="AM47" s="626"/>
      <c r="AN47" s="626"/>
      <c r="AO47" s="626"/>
      <c r="AP47" s="626"/>
      <c r="AQ47" s="626"/>
      <c r="AR47" s="626"/>
      <c r="AS47" s="626"/>
      <c r="AT47" s="626"/>
      <c r="AU47" s="626"/>
      <c r="AV47" s="626"/>
      <c r="AW47" s="626"/>
      <c r="AX47" s="626"/>
      <c r="AY47" s="626"/>
      <c r="AZ47" s="626"/>
      <c r="BA47" s="626"/>
      <c r="BB47" s="626"/>
      <c r="BC47" s="626"/>
      <c r="BD47" s="626"/>
      <c r="BE47" s="626"/>
      <c r="BF47" s="626"/>
      <c r="BG47" s="627"/>
      <c r="BI47" s="481"/>
      <c r="BJ47" s="481"/>
      <c r="BK47" s="481"/>
      <c r="BL47" s="481"/>
      <c r="BM47" s="481"/>
      <c r="BN47" s="481"/>
      <c r="BO47" s="481"/>
      <c r="BP47" s="481"/>
      <c r="BQ47" s="481"/>
      <c r="BR47" s="481"/>
      <c r="BS47" s="481"/>
      <c r="BT47" s="481"/>
      <c r="BU47" s="481"/>
      <c r="BV47" s="481"/>
    </row>
    <row r="48" spans="3:74" ht="8.25" customHeight="1">
      <c r="C48" s="510"/>
      <c r="D48" s="508"/>
      <c r="E48" s="508"/>
      <c r="F48" s="508"/>
      <c r="G48" s="508"/>
      <c r="H48" s="508"/>
      <c r="I48" s="508"/>
      <c r="J48" s="508"/>
      <c r="K48" s="508"/>
      <c r="L48" s="508"/>
      <c r="M48" s="508"/>
      <c r="N48" s="508"/>
      <c r="O48" s="508"/>
      <c r="P48" s="508"/>
      <c r="Q48" s="508"/>
      <c r="R48" s="508"/>
      <c r="S48" s="508"/>
      <c r="T48" s="508"/>
      <c r="U48" s="508"/>
      <c r="V48" s="508"/>
      <c r="W48" s="508"/>
      <c r="X48" s="508"/>
      <c r="Y48" s="508"/>
      <c r="Z48" s="508"/>
      <c r="AA48" s="508"/>
      <c r="AB48" s="508"/>
      <c r="AC48" s="508"/>
      <c r="AD48" s="508"/>
      <c r="AE48" s="508"/>
      <c r="AF48" s="508"/>
      <c r="AG48" s="508"/>
      <c r="AH48" s="508"/>
      <c r="AI48" s="508"/>
      <c r="AJ48" s="508"/>
      <c r="AK48" s="508"/>
      <c r="AL48" s="628"/>
      <c r="AM48" s="629"/>
      <c r="AN48" s="629"/>
      <c r="AO48" s="629"/>
      <c r="AP48" s="629"/>
      <c r="AQ48" s="629"/>
      <c r="AR48" s="629"/>
      <c r="AS48" s="629"/>
      <c r="AT48" s="629"/>
      <c r="AU48" s="629"/>
      <c r="AV48" s="629"/>
      <c r="AW48" s="629"/>
      <c r="AX48" s="629"/>
      <c r="AY48" s="629"/>
      <c r="AZ48" s="629"/>
      <c r="BA48" s="629"/>
      <c r="BB48" s="629"/>
      <c r="BC48" s="629"/>
      <c r="BD48" s="629"/>
      <c r="BE48" s="629"/>
      <c r="BF48" s="629"/>
      <c r="BG48" s="630"/>
      <c r="BI48" s="481"/>
      <c r="BJ48" s="481"/>
      <c r="BK48" s="481"/>
      <c r="BL48" s="481"/>
      <c r="BM48" s="481"/>
      <c r="BN48" s="481"/>
      <c r="BO48" s="481"/>
      <c r="BP48" s="481"/>
      <c r="BQ48" s="481"/>
      <c r="BR48" s="481"/>
      <c r="BS48" s="481"/>
      <c r="BT48" s="481"/>
      <c r="BU48" s="481"/>
      <c r="BV48" s="481"/>
    </row>
    <row r="49" spans="13:74" ht="4.5" customHeight="1">
      <c r="AY49" s="511"/>
      <c r="AZ49" s="511"/>
      <c r="BA49" s="511"/>
      <c r="BB49" s="511"/>
      <c r="BC49" s="511"/>
      <c r="BD49" s="511"/>
      <c r="BE49" s="511"/>
      <c r="BF49" s="511"/>
      <c r="BG49" s="511"/>
      <c r="BI49" s="481"/>
      <c r="BJ49" s="481"/>
      <c r="BK49" s="481"/>
      <c r="BL49" s="481"/>
      <c r="BM49" s="481"/>
      <c r="BN49" s="481"/>
      <c r="BO49" s="481"/>
      <c r="BP49" s="481"/>
      <c r="BQ49" s="481"/>
      <c r="BR49" s="481"/>
      <c r="BS49" s="481"/>
      <c r="BT49" s="481"/>
      <c r="BU49" s="481"/>
      <c r="BV49" s="481"/>
    </row>
    <row r="50" spans="13:74" ht="18" customHeight="1">
      <c r="AY50" s="512"/>
      <c r="AZ50" s="512"/>
      <c r="BA50" s="512"/>
      <c r="BB50" s="512"/>
      <c r="BC50" s="512"/>
      <c r="BD50" s="512"/>
      <c r="BE50" s="512"/>
      <c r="BF50" s="512"/>
      <c r="BG50" s="512"/>
      <c r="BI50" s="481"/>
      <c r="BJ50" s="481"/>
      <c r="BK50" s="481"/>
      <c r="BL50" s="481"/>
      <c r="BM50" s="481"/>
      <c r="BN50" s="481"/>
      <c r="BO50" s="481"/>
      <c r="BP50" s="481"/>
      <c r="BQ50" s="481"/>
      <c r="BR50" s="481"/>
      <c r="BS50" s="481"/>
      <c r="BT50" s="481"/>
      <c r="BU50" s="481"/>
      <c r="BV50" s="481"/>
    </row>
    <row r="51" spans="13:74" ht="8.25" customHeight="1">
      <c r="M51" s="485"/>
      <c r="N51" s="485"/>
      <c r="O51" s="485"/>
      <c r="P51" s="485"/>
      <c r="Q51" s="485"/>
      <c r="AY51" s="512"/>
      <c r="AZ51" s="512"/>
      <c r="BA51" s="512"/>
      <c r="BB51" s="512"/>
      <c r="BC51" s="512"/>
      <c r="BD51" s="512"/>
      <c r="BE51" s="512"/>
      <c r="BF51" s="512"/>
      <c r="BG51" s="512"/>
      <c r="BI51" s="481"/>
      <c r="BJ51" s="481"/>
      <c r="BK51" s="481"/>
      <c r="BL51" s="481"/>
      <c r="BM51" s="481"/>
      <c r="BN51" s="481"/>
      <c r="BO51" s="481"/>
      <c r="BP51" s="481"/>
      <c r="BQ51" s="481"/>
      <c r="BR51" s="481"/>
      <c r="BS51" s="481"/>
      <c r="BT51" s="481"/>
      <c r="BU51" s="481"/>
      <c r="BV51" s="481"/>
    </row>
    <row r="52" spans="13:74" ht="8.25" customHeight="1">
      <c r="M52" s="485"/>
      <c r="N52" s="485"/>
      <c r="O52" s="485"/>
      <c r="P52" s="485"/>
      <c r="Q52" s="485"/>
      <c r="BI52" s="481"/>
      <c r="BJ52" s="481"/>
      <c r="BK52" s="481"/>
      <c r="BL52" s="481"/>
      <c r="BM52" s="481"/>
      <c r="BN52" s="481"/>
      <c r="BO52" s="481"/>
      <c r="BP52" s="481"/>
      <c r="BQ52" s="481"/>
      <c r="BR52" s="481"/>
      <c r="BS52" s="481"/>
      <c r="BT52" s="481"/>
      <c r="BU52" s="481"/>
      <c r="BV52" s="481"/>
    </row>
    <row r="53" spans="13:74" ht="8.25" customHeight="1">
      <c r="M53" s="485"/>
      <c r="N53" s="485"/>
      <c r="O53" s="485"/>
      <c r="P53" s="485"/>
      <c r="Q53" s="485"/>
      <c r="BI53" s="481"/>
      <c r="BJ53" s="481"/>
      <c r="BK53" s="481"/>
      <c r="BL53" s="481"/>
      <c r="BM53" s="481"/>
      <c r="BN53" s="481"/>
      <c r="BO53" s="481"/>
      <c r="BP53" s="481"/>
      <c r="BQ53" s="481"/>
      <c r="BR53" s="481"/>
      <c r="BS53" s="481"/>
      <c r="BT53" s="481"/>
      <c r="BU53" s="481"/>
      <c r="BV53" s="481"/>
    </row>
    <row r="54" spans="13:74" ht="8.25" customHeight="1">
      <c r="M54" s="485"/>
      <c r="N54" s="485"/>
      <c r="O54" s="485"/>
      <c r="P54" s="485"/>
      <c r="Q54" s="485"/>
      <c r="BI54" s="481"/>
      <c r="BJ54" s="481"/>
      <c r="BK54" s="481"/>
      <c r="BL54" s="481"/>
      <c r="BM54" s="481"/>
      <c r="BN54" s="481"/>
      <c r="BO54" s="481"/>
      <c r="BP54" s="481"/>
      <c r="BQ54" s="481"/>
      <c r="BR54" s="481"/>
      <c r="BS54" s="481"/>
      <c r="BT54" s="481"/>
      <c r="BU54" s="481"/>
      <c r="BV54" s="481"/>
    </row>
    <row r="55" spans="13:74" ht="8.25" customHeight="1">
      <c r="M55" s="485"/>
      <c r="N55" s="485"/>
      <c r="O55" s="485"/>
      <c r="P55" s="485"/>
      <c r="Q55" s="485"/>
      <c r="BI55" s="481"/>
      <c r="BJ55" s="481"/>
      <c r="BK55" s="481"/>
      <c r="BL55" s="481"/>
      <c r="BM55" s="481"/>
      <c r="BN55" s="481"/>
      <c r="BO55" s="481"/>
      <c r="BP55" s="481"/>
      <c r="BQ55" s="481"/>
      <c r="BR55" s="481"/>
      <c r="BS55" s="481"/>
      <c r="BT55" s="481"/>
      <c r="BU55" s="481"/>
      <c r="BV55" s="481"/>
    </row>
    <row r="56" spans="13:74" ht="15" customHeight="1">
      <c r="M56" s="485"/>
      <c r="N56" s="485"/>
      <c r="O56" s="485"/>
      <c r="P56" s="485"/>
      <c r="Q56" s="485"/>
      <c r="BI56" s="481"/>
      <c r="BJ56" s="481"/>
      <c r="BK56" s="481"/>
      <c r="BL56" s="481"/>
      <c r="BM56" s="481" t="s">
        <v>57</v>
      </c>
      <c r="BN56" s="481" t="s">
        <v>58</v>
      </c>
      <c r="BO56" s="481" t="s">
        <v>57</v>
      </c>
      <c r="BP56" s="481" t="s">
        <v>59</v>
      </c>
      <c r="BQ56" s="481"/>
      <c r="BR56" s="481" t="s">
        <v>59</v>
      </c>
      <c r="BS56" s="481" t="s">
        <v>103</v>
      </c>
      <c r="BT56" s="481"/>
      <c r="BU56" s="481"/>
      <c r="BV56" s="481"/>
    </row>
    <row r="57" spans="13:74" ht="15" customHeight="1">
      <c r="M57" s="485"/>
      <c r="N57" s="485"/>
      <c r="O57" s="485"/>
      <c r="P57" s="485"/>
      <c r="Q57" s="485"/>
      <c r="BI57" s="481"/>
      <c r="BJ57" s="481"/>
      <c r="BK57" s="481"/>
      <c r="BL57" s="481"/>
      <c r="BM57" s="481" t="s">
        <v>61</v>
      </c>
      <c r="BN57" s="481" t="s">
        <v>62</v>
      </c>
      <c r="BO57" s="481" t="s">
        <v>61</v>
      </c>
      <c r="BP57" s="481" t="s">
        <v>63</v>
      </c>
      <c r="BQ57" s="481"/>
      <c r="BR57" s="481" t="s">
        <v>63</v>
      </c>
      <c r="BS57" s="481" t="s">
        <v>104</v>
      </c>
      <c r="BT57" s="481"/>
      <c r="BU57" s="481"/>
      <c r="BV57" s="481"/>
    </row>
    <row r="58" spans="13:74" ht="15" customHeight="1">
      <c r="M58" s="485"/>
      <c r="N58" s="485"/>
      <c r="O58" s="485"/>
      <c r="P58" s="485"/>
      <c r="Q58" s="485"/>
      <c r="BI58" s="481"/>
      <c r="BJ58" s="481"/>
      <c r="BK58" s="481"/>
      <c r="BL58" s="481"/>
      <c r="BM58" s="481" t="s">
        <v>65</v>
      </c>
      <c r="BN58" s="481" t="s">
        <v>66</v>
      </c>
      <c r="BO58" s="481" t="s">
        <v>65</v>
      </c>
      <c r="BP58" s="481"/>
      <c r="BQ58" s="481"/>
      <c r="BR58" s="481"/>
      <c r="BS58" s="481"/>
      <c r="BT58" s="481"/>
      <c r="BU58" s="481"/>
      <c r="BV58" s="481"/>
    </row>
    <row r="59" spans="13:74" ht="15" customHeight="1">
      <c r="M59" s="485"/>
      <c r="N59" s="485"/>
      <c r="O59" s="485"/>
      <c r="P59" s="485"/>
      <c r="Q59" s="485"/>
      <c r="BI59" s="481"/>
      <c r="BJ59" s="481"/>
      <c r="BK59" s="481"/>
      <c r="BL59" s="481"/>
      <c r="BM59" s="481"/>
      <c r="BN59" s="481"/>
      <c r="BO59" s="481"/>
      <c r="BP59" s="513" t="s">
        <v>105</v>
      </c>
      <c r="BQ59" s="481"/>
      <c r="BR59" s="481"/>
      <c r="BS59" s="481"/>
      <c r="BT59" s="481"/>
      <c r="BU59" s="481"/>
      <c r="BV59" s="481"/>
    </row>
    <row r="60" spans="13:74" ht="15" customHeight="1">
      <c r="BI60" s="481"/>
      <c r="BJ60" s="481"/>
      <c r="BK60" s="481"/>
      <c r="BL60" s="481"/>
      <c r="BM60" s="481"/>
      <c r="BN60" s="481"/>
      <c r="BO60" s="481"/>
      <c r="BP60" s="481">
        <v>0.05</v>
      </c>
      <c r="BQ60" s="481"/>
      <c r="BR60" s="481"/>
      <c r="BS60" s="481"/>
      <c r="BT60" s="481"/>
      <c r="BU60" s="481"/>
      <c r="BV60" s="481"/>
    </row>
    <row r="61" spans="13:74" ht="15" customHeight="1">
      <c r="BI61" s="481"/>
      <c r="BJ61" s="481"/>
      <c r="BK61" s="481"/>
      <c r="BL61" s="481"/>
      <c r="BM61" s="481"/>
      <c r="BN61" s="481"/>
      <c r="BO61" s="481"/>
      <c r="BP61" s="481">
        <v>0.1</v>
      </c>
      <c r="BQ61" s="481"/>
      <c r="BR61" s="481"/>
      <c r="BS61" s="481"/>
      <c r="BT61" s="481"/>
      <c r="BU61" s="481"/>
      <c r="BV61" s="481"/>
    </row>
    <row r="62" spans="13:74" ht="15" customHeight="1">
      <c r="BI62" s="481"/>
      <c r="BJ62" s="481"/>
      <c r="BK62" s="481"/>
      <c r="BL62" s="481"/>
      <c r="BM62" s="481" t="s">
        <v>68</v>
      </c>
      <c r="BN62" s="481"/>
      <c r="BO62" s="481"/>
      <c r="BP62" s="481"/>
      <c r="BQ62" s="481"/>
      <c r="BR62" s="481"/>
      <c r="BS62" s="481"/>
      <c r="BT62" s="481"/>
      <c r="BU62" s="481"/>
      <c r="BV62" s="481"/>
    </row>
    <row r="63" spans="13:74" ht="15" customHeight="1">
      <c r="BI63" s="481"/>
      <c r="BJ63" s="481"/>
      <c r="BK63" s="481"/>
      <c r="BL63" s="481"/>
      <c r="BM63" s="481" t="s">
        <v>69</v>
      </c>
      <c r="BN63" s="481"/>
      <c r="BO63" s="524" t="s">
        <v>281</v>
      </c>
      <c r="BP63" s="481"/>
      <c r="BQ63" s="481"/>
      <c r="BR63" s="481"/>
      <c r="BS63" s="481"/>
      <c r="BT63" s="481"/>
      <c r="BU63" s="481"/>
      <c r="BV63" s="481"/>
    </row>
    <row r="64" spans="13:74" ht="15" customHeight="1">
      <c r="BI64" s="481"/>
      <c r="BJ64" s="481"/>
      <c r="BK64" s="481"/>
      <c r="BL64" s="481"/>
      <c r="BM64" s="481" t="s">
        <v>70</v>
      </c>
      <c r="BN64" s="481"/>
      <c r="BO64" s="524" t="s">
        <v>282</v>
      </c>
      <c r="BP64" s="481"/>
      <c r="BQ64" s="481"/>
      <c r="BR64" s="481"/>
      <c r="BS64" s="481"/>
      <c r="BT64" s="481"/>
      <c r="BU64" s="481"/>
      <c r="BV64" s="481"/>
    </row>
    <row r="65" spans="61:74" ht="15" customHeight="1">
      <c r="BI65" s="481"/>
      <c r="BJ65" s="481"/>
      <c r="BK65" s="481"/>
      <c r="BL65" s="481"/>
      <c r="BM65" s="481"/>
      <c r="BN65" s="481"/>
      <c r="BO65" s="481"/>
      <c r="BP65" s="481"/>
      <c r="BQ65" s="481"/>
      <c r="BR65" s="481"/>
      <c r="BS65" s="481"/>
      <c r="BT65" s="481">
        <v>100</v>
      </c>
      <c r="BU65" s="514" t="s">
        <v>106</v>
      </c>
      <c r="BV65" s="514" t="s">
        <v>106</v>
      </c>
    </row>
    <row r="66" spans="61:74" ht="15" customHeight="1">
      <c r="BI66" s="481"/>
      <c r="BJ66" s="481"/>
      <c r="BK66" s="481"/>
      <c r="BL66" s="481"/>
      <c r="BM66" s="481"/>
      <c r="BN66" s="481"/>
      <c r="BO66" s="39" t="s">
        <v>283</v>
      </c>
      <c r="BP66" s="481"/>
      <c r="BQ66" s="481"/>
      <c r="BR66" s="481"/>
      <c r="BS66" s="481"/>
      <c r="BT66" s="481">
        <v>20</v>
      </c>
      <c r="BU66" s="481" t="s">
        <v>73</v>
      </c>
      <c r="BV66" s="481">
        <v>90</v>
      </c>
    </row>
    <row r="67" spans="61:74" ht="15" customHeight="1">
      <c r="BI67" s="481"/>
      <c r="BJ67" s="481"/>
      <c r="BK67" s="481"/>
      <c r="BL67" s="481"/>
      <c r="BM67" s="481"/>
      <c r="BN67" s="481"/>
      <c r="BO67" s="39" t="s">
        <v>72</v>
      </c>
      <c r="BP67" s="481"/>
      <c r="BQ67" s="481"/>
      <c r="BR67" s="481"/>
      <c r="BS67" s="481"/>
      <c r="BT67" s="516">
        <v>30</v>
      </c>
      <c r="BU67" s="481"/>
      <c r="BV67" s="481">
        <v>120</v>
      </c>
    </row>
    <row r="68" spans="61:74" ht="15" customHeight="1">
      <c r="BI68" s="481"/>
      <c r="BJ68" s="481"/>
      <c r="BK68" s="481"/>
      <c r="BL68" s="481"/>
      <c r="BM68" s="481"/>
      <c r="BN68" s="481"/>
      <c r="BO68" s="39" t="s">
        <v>74</v>
      </c>
      <c r="BP68" s="481"/>
      <c r="BQ68" s="481"/>
      <c r="BR68" s="481"/>
      <c r="BS68" s="481"/>
      <c r="BT68" s="481">
        <v>40</v>
      </c>
      <c r="BU68" s="481"/>
      <c r="BV68" s="481"/>
    </row>
    <row r="69" spans="61:74" ht="15" customHeight="1">
      <c r="BI69" s="481"/>
      <c r="BJ69" s="481"/>
      <c r="BK69" s="481"/>
      <c r="BL69" s="481"/>
      <c r="BM69" s="481"/>
      <c r="BN69" s="481"/>
      <c r="BO69" s="39" t="s">
        <v>75</v>
      </c>
      <c r="BP69" s="481"/>
      <c r="BQ69" s="481"/>
      <c r="BR69" s="481"/>
      <c r="BS69" s="481"/>
      <c r="BT69" s="481">
        <v>50</v>
      </c>
      <c r="BU69" s="481"/>
      <c r="BV69" s="481"/>
    </row>
    <row r="70" spans="61:74" ht="15" customHeight="1">
      <c r="BI70" s="481"/>
      <c r="BJ70" s="481"/>
      <c r="BK70" s="481"/>
      <c r="BL70" s="481"/>
      <c r="BM70" s="481"/>
      <c r="BN70" s="481"/>
      <c r="BO70" s="39" t="s">
        <v>76</v>
      </c>
      <c r="BP70" s="481"/>
      <c r="BQ70" s="481"/>
      <c r="BR70" s="481"/>
      <c r="BS70" s="481"/>
      <c r="BT70" s="481">
        <v>60</v>
      </c>
      <c r="BU70" s="481"/>
      <c r="BV70" s="481"/>
    </row>
    <row r="71" spans="61:74" ht="15" customHeight="1">
      <c r="BI71" s="481"/>
      <c r="BJ71" s="481"/>
      <c r="BK71" s="481"/>
      <c r="BL71" s="481"/>
      <c r="BM71" s="481"/>
      <c r="BN71" s="481"/>
      <c r="BO71" s="39" t="s">
        <v>77</v>
      </c>
      <c r="BP71" s="481"/>
      <c r="BQ71" s="481"/>
      <c r="BR71" s="481"/>
      <c r="BS71" s="481"/>
      <c r="BT71" s="481">
        <v>70</v>
      </c>
      <c r="BU71" s="481"/>
      <c r="BV71" s="481"/>
    </row>
    <row r="72" spans="61:74" ht="15" customHeight="1">
      <c r="BI72" s="481"/>
      <c r="BJ72" s="481"/>
      <c r="BK72" s="481"/>
      <c r="BL72" s="481"/>
      <c r="BM72" s="481"/>
      <c r="BN72" s="481"/>
      <c r="BO72" s="39" t="s">
        <v>78</v>
      </c>
      <c r="BP72" s="481"/>
      <c r="BQ72" s="481"/>
      <c r="BR72" s="481"/>
      <c r="BS72" s="481"/>
      <c r="BT72" s="481">
        <v>80</v>
      </c>
      <c r="BU72" s="481"/>
      <c r="BV72" s="481"/>
    </row>
    <row r="73" spans="61:74" ht="15" customHeight="1">
      <c r="BI73" s="481"/>
      <c r="BJ73" s="481"/>
      <c r="BK73" s="481"/>
      <c r="BL73" s="481"/>
      <c r="BM73" s="481"/>
      <c r="BN73" s="481"/>
      <c r="BO73" s="39" t="s">
        <v>79</v>
      </c>
      <c r="BP73" s="481"/>
      <c r="BQ73" s="481"/>
      <c r="BR73" s="481"/>
      <c r="BS73" s="481"/>
      <c r="BT73" s="514" t="s">
        <v>107</v>
      </c>
      <c r="BU73" s="481"/>
      <c r="BV73" s="481"/>
    </row>
    <row r="74" spans="61:74" ht="15" customHeight="1">
      <c r="BI74" s="481"/>
      <c r="BJ74" s="481"/>
      <c r="BK74" s="481"/>
      <c r="BL74" s="481"/>
      <c r="BM74" s="481"/>
      <c r="BN74" s="481"/>
      <c r="BO74" s="39" t="s">
        <v>80</v>
      </c>
      <c r="BP74" s="481"/>
      <c r="BQ74" s="481"/>
      <c r="BR74" s="481"/>
      <c r="BS74" s="481"/>
      <c r="BT74" s="481"/>
      <c r="BU74" s="481"/>
      <c r="BV74" s="481"/>
    </row>
    <row r="75" spans="61:74" ht="15" customHeight="1">
      <c r="BI75" s="481"/>
      <c r="BJ75" s="481"/>
      <c r="BK75" s="481"/>
      <c r="BL75" s="481"/>
      <c r="BM75" s="481"/>
      <c r="BN75" s="481"/>
      <c r="BO75" s="39" t="s">
        <v>81</v>
      </c>
      <c r="BP75" s="481"/>
      <c r="BQ75" s="481"/>
      <c r="BR75" s="481"/>
      <c r="BS75" s="481"/>
      <c r="BT75" s="517" t="s">
        <v>55</v>
      </c>
      <c r="BU75" s="481"/>
      <c r="BV75" s="481"/>
    </row>
    <row r="76" spans="61:74" ht="15" customHeight="1">
      <c r="BI76" s="481"/>
      <c r="BJ76" s="481"/>
      <c r="BK76" s="481"/>
      <c r="BL76" s="481"/>
      <c r="BM76" s="481"/>
      <c r="BN76" s="481"/>
      <c r="BO76" s="39" t="s">
        <v>82</v>
      </c>
      <c r="BP76" s="515"/>
      <c r="BQ76" s="515"/>
      <c r="BR76" s="515"/>
      <c r="BS76" s="481"/>
      <c r="BT76" s="517" t="s">
        <v>83</v>
      </c>
      <c r="BU76" s="481"/>
      <c r="BV76" s="481"/>
    </row>
    <row r="77" spans="61:74" ht="15" customHeight="1">
      <c r="BI77" s="481"/>
      <c r="BJ77" s="481"/>
      <c r="BK77" s="481"/>
      <c r="BL77" s="481"/>
      <c r="BM77" s="481"/>
      <c r="BN77" s="481"/>
      <c r="BO77" s="39" t="s">
        <v>283</v>
      </c>
      <c r="BP77" s="515"/>
      <c r="BQ77" s="515"/>
      <c r="BR77" s="515"/>
      <c r="BS77" s="481"/>
      <c r="BT77" s="517" t="s">
        <v>85</v>
      </c>
      <c r="BU77" s="481"/>
      <c r="BV77" s="481"/>
    </row>
    <row r="78" spans="61:74" ht="15" customHeight="1">
      <c r="BI78" s="481"/>
      <c r="BJ78" s="481"/>
      <c r="BK78" s="481"/>
      <c r="BL78" s="481"/>
      <c r="BM78" s="481"/>
      <c r="BN78" s="481"/>
      <c r="BO78" s="39" t="s">
        <v>84</v>
      </c>
      <c r="BP78" s="515"/>
      <c r="BQ78" s="515"/>
      <c r="BR78" s="515"/>
      <c r="BS78" s="481"/>
      <c r="BT78" s="517" t="s">
        <v>56</v>
      </c>
      <c r="BU78" s="481"/>
      <c r="BV78" s="481"/>
    </row>
    <row r="79" spans="61:74" ht="15" customHeight="1">
      <c r="BI79" s="481"/>
      <c r="BJ79" s="481"/>
      <c r="BK79" s="481"/>
      <c r="BL79" s="481"/>
      <c r="BM79" s="481"/>
      <c r="BN79" s="481"/>
      <c r="BO79" s="39" t="s">
        <v>86</v>
      </c>
      <c r="BP79" s="515"/>
      <c r="BQ79" s="515"/>
      <c r="BR79" s="515"/>
      <c r="BS79" s="481"/>
      <c r="BT79" s="517" t="s">
        <v>88</v>
      </c>
      <c r="BU79" s="481"/>
      <c r="BV79" s="481"/>
    </row>
    <row r="80" spans="61:74" ht="15" customHeight="1">
      <c r="BI80" s="481"/>
      <c r="BJ80" s="481"/>
      <c r="BK80" s="481"/>
      <c r="BL80" s="481"/>
      <c r="BM80" s="481"/>
      <c r="BN80" s="481"/>
      <c r="BO80" s="39" t="s">
        <v>87</v>
      </c>
      <c r="BP80" s="515"/>
      <c r="BQ80" s="515"/>
      <c r="BR80" s="515"/>
      <c r="BS80" s="481"/>
      <c r="BT80" s="481"/>
      <c r="BU80" s="481"/>
      <c r="BV80" s="481"/>
    </row>
    <row r="81" spans="61:74" ht="15" customHeight="1">
      <c r="BI81" s="481"/>
      <c r="BJ81" s="481"/>
      <c r="BK81" s="481"/>
      <c r="BL81" s="481"/>
      <c r="BM81" s="481"/>
      <c r="BN81" s="481"/>
      <c r="BO81" s="39" t="s">
        <v>89</v>
      </c>
      <c r="BP81" s="515"/>
      <c r="BQ81" s="515"/>
      <c r="BR81" s="515"/>
      <c r="BS81" s="481"/>
      <c r="BT81" s="481"/>
      <c r="BU81" s="481"/>
      <c r="BV81" s="481"/>
    </row>
    <row r="82" spans="61:74" ht="15" customHeight="1">
      <c r="BI82" s="481"/>
      <c r="BJ82" s="481"/>
      <c r="BK82" s="481"/>
      <c r="BL82" s="481"/>
      <c r="BM82" s="481"/>
      <c r="BN82" s="481"/>
      <c r="BO82" s="39" t="s">
        <v>90</v>
      </c>
      <c r="BP82" s="515"/>
      <c r="BQ82" s="515"/>
      <c r="BR82" s="515"/>
      <c r="BS82" s="481"/>
      <c r="BT82" s="481"/>
      <c r="BU82" s="481"/>
      <c r="BV82" s="481"/>
    </row>
    <row r="83" spans="61:74" ht="15" customHeight="1">
      <c r="BI83" s="481"/>
      <c r="BJ83" s="481"/>
      <c r="BK83" s="481"/>
      <c r="BL83" s="481"/>
      <c r="BM83" s="481"/>
      <c r="BN83" s="481"/>
      <c r="BO83" s="39" t="s">
        <v>91</v>
      </c>
      <c r="BP83" s="515"/>
      <c r="BQ83" s="515"/>
      <c r="BR83" s="515"/>
      <c r="BS83" s="481"/>
      <c r="BT83" s="481"/>
      <c r="BU83" s="481"/>
      <c r="BV83" s="481"/>
    </row>
    <row r="84" spans="61:74" ht="15" customHeight="1">
      <c r="BI84" s="481"/>
      <c r="BJ84" s="481"/>
      <c r="BK84" s="481"/>
      <c r="BL84" s="481"/>
      <c r="BM84" s="481"/>
      <c r="BN84" s="481"/>
      <c r="BO84" s="39" t="s">
        <v>92</v>
      </c>
      <c r="BP84" s="515"/>
      <c r="BQ84" s="515"/>
      <c r="BR84" s="515"/>
      <c r="BS84" s="481"/>
      <c r="BT84" s="481"/>
      <c r="BU84" s="481"/>
      <c r="BV84" s="481"/>
    </row>
    <row r="85" spans="61:74" ht="15" customHeight="1">
      <c r="BI85" s="481"/>
      <c r="BJ85" s="481"/>
      <c r="BK85" s="481"/>
      <c r="BL85" s="481"/>
      <c r="BM85" s="481"/>
      <c r="BN85" s="481"/>
      <c r="BO85" s="39" t="s">
        <v>93</v>
      </c>
      <c r="BP85" s="515"/>
      <c r="BQ85" s="515"/>
      <c r="BR85" s="515"/>
      <c r="BS85" s="481"/>
      <c r="BT85" s="481"/>
      <c r="BU85" s="481"/>
      <c r="BV85" s="481"/>
    </row>
    <row r="86" spans="61:74" ht="15" customHeight="1">
      <c r="BI86" s="481"/>
      <c r="BJ86" s="481"/>
      <c r="BK86" s="481"/>
      <c r="BL86" s="481"/>
      <c r="BM86" s="481"/>
      <c r="BN86" s="481"/>
      <c r="BO86" s="39" t="s">
        <v>94</v>
      </c>
      <c r="BP86" s="481"/>
      <c r="BQ86" s="481"/>
      <c r="BR86" s="481"/>
      <c r="BS86" s="481"/>
      <c r="BT86" s="481"/>
      <c r="BU86" s="481"/>
      <c r="BV86" s="481"/>
    </row>
  </sheetData>
  <mergeCells count="99">
    <mergeCell ref="C1:N1"/>
    <mergeCell ref="V2:AL2"/>
    <mergeCell ref="AV3:AX3"/>
    <mergeCell ref="AY3:BE3"/>
    <mergeCell ref="X6:AH6"/>
    <mergeCell ref="AT6:AW7"/>
    <mergeCell ref="AX6:AX7"/>
    <mergeCell ref="AY6:BD7"/>
    <mergeCell ref="D6:P8"/>
    <mergeCell ref="Q6:U8"/>
    <mergeCell ref="AM9:AP9"/>
    <mergeCell ref="C12:I12"/>
    <mergeCell ref="J12:K12"/>
    <mergeCell ref="L12:X12"/>
    <mergeCell ref="BC12:BE13"/>
    <mergeCell ref="C13:I13"/>
    <mergeCell ref="J13:K13"/>
    <mergeCell ref="L13:X13"/>
    <mergeCell ref="D9:P10"/>
    <mergeCell ref="Q9:U10"/>
    <mergeCell ref="AZ17:BG17"/>
    <mergeCell ref="C18:I20"/>
    <mergeCell ref="J18:L19"/>
    <mergeCell ref="N18:P18"/>
    <mergeCell ref="Q18:BG18"/>
    <mergeCell ref="M19:P19"/>
    <mergeCell ref="Q19:BG19"/>
    <mergeCell ref="Q20:BG20"/>
    <mergeCell ref="C17:I17"/>
    <mergeCell ref="J17:AK17"/>
    <mergeCell ref="AL17:AP17"/>
    <mergeCell ref="AQ17:AX17"/>
    <mergeCell ref="L20:P20"/>
    <mergeCell ref="AL21:AP27"/>
    <mergeCell ref="AQ21:AU21"/>
    <mergeCell ref="AV21:BG21"/>
    <mergeCell ref="C22:I31"/>
    <mergeCell ref="J22:M23"/>
    <mergeCell ref="N22:AK23"/>
    <mergeCell ref="AQ22:AU24"/>
    <mergeCell ref="AV22:BG24"/>
    <mergeCell ref="J24:M25"/>
    <mergeCell ref="N24:AK25"/>
    <mergeCell ref="AQ25:AU27"/>
    <mergeCell ref="AV25:BG27"/>
    <mergeCell ref="J26:M29"/>
    <mergeCell ref="N26:P27"/>
    <mergeCell ref="Q26:R27"/>
    <mergeCell ref="S26:T27"/>
    <mergeCell ref="AF30:AF31"/>
    <mergeCell ref="AG30:AJ31"/>
    <mergeCell ref="AK30:AK31"/>
    <mergeCell ref="J32:AK32"/>
    <mergeCell ref="C21:I21"/>
    <mergeCell ref="J21:AK21"/>
    <mergeCell ref="U26:W27"/>
    <mergeCell ref="X26:Y27"/>
    <mergeCell ref="Z26:AK27"/>
    <mergeCell ref="N28:P29"/>
    <mergeCell ref="Q28:R29"/>
    <mergeCell ref="S28:T29"/>
    <mergeCell ref="AL30:BG31"/>
    <mergeCell ref="C32:I34"/>
    <mergeCell ref="AL32:BG34"/>
    <mergeCell ref="U28:W29"/>
    <mergeCell ref="X28:Y29"/>
    <mergeCell ref="Z28:AB29"/>
    <mergeCell ref="AC28:AF29"/>
    <mergeCell ref="AG28:AH29"/>
    <mergeCell ref="AI28:AI29"/>
    <mergeCell ref="AL28:BG29"/>
    <mergeCell ref="J30:M31"/>
    <mergeCell ref="N30:R31"/>
    <mergeCell ref="S30:T31"/>
    <mergeCell ref="U30:X31"/>
    <mergeCell ref="Y30:AB31"/>
    <mergeCell ref="AC30:AE31"/>
    <mergeCell ref="C16:I16"/>
    <mergeCell ref="J16:AK16"/>
    <mergeCell ref="C14:I14"/>
    <mergeCell ref="J14:K15"/>
    <mergeCell ref="L14:X15"/>
    <mergeCell ref="C15:E15"/>
    <mergeCell ref="F15:G15"/>
    <mergeCell ref="H15:I15"/>
    <mergeCell ref="J33:AK34"/>
    <mergeCell ref="AX44:BB45"/>
    <mergeCell ref="BC44:BG45"/>
    <mergeCell ref="D35:AJ40"/>
    <mergeCell ref="AL35:BG37"/>
    <mergeCell ref="AL38:BG39"/>
    <mergeCell ref="AL40:BG42"/>
    <mergeCell ref="D41:D46"/>
    <mergeCell ref="AL43:AR45"/>
    <mergeCell ref="AS43:AW43"/>
    <mergeCell ref="AX43:BB43"/>
    <mergeCell ref="BC43:BG43"/>
    <mergeCell ref="AS44:AW45"/>
    <mergeCell ref="AL46:BG48"/>
  </mergeCells>
  <phoneticPr fontId="4"/>
  <dataValidations count="11">
    <dataValidation type="list" allowBlank="1" showInputMessage="1" showErrorMessage="1" sqref="AS44:BG45">
      <formula1>$BT$75:$BT$77</formula1>
    </dataValidation>
    <dataValidation type="list" allowBlank="1" showErrorMessage="1" sqref="N30:R31">
      <formula1>$BP$56:$BP$57</formula1>
    </dataValidation>
    <dataValidation type="list" allowBlank="1" showErrorMessage="1" sqref="Y30">
      <formula1>$BR$56:$BR$57</formula1>
    </dataValidation>
    <dataValidation type="list" allowBlank="1" showInputMessage="1" showErrorMessage="1" sqref="S30:T31">
      <formula1>$BP$59:$BP$61</formula1>
    </dataValidation>
    <dataValidation type="list" allowBlank="1" showErrorMessage="1" sqref="Q26:R27">
      <formula1>$BT$65:$BT$73</formula1>
    </dataValidation>
    <dataValidation type="list" allowBlank="1" sqref="Q28:R29">
      <formula1>$BT$65:$BT$73</formula1>
    </dataValidation>
    <dataValidation type="list" allowBlank="1" sqref="N22:AK23">
      <formula1>$BM$62:$BM$64</formula1>
    </dataValidation>
    <dataValidation type="list" allowBlank="1" sqref="AV25:BG27">
      <formula1>$BO$56:$BO$58</formula1>
    </dataValidation>
    <dataValidation type="list" allowBlank="1" sqref="AV22:BG24">
      <formula1>$BN$56:$BN$58</formula1>
    </dataValidation>
    <dataValidation type="list" allowBlank="1" sqref="AV21:BG21">
      <formula1>$BM$56:$BM$58</formula1>
    </dataValidation>
    <dataValidation type="list" allowBlank="1" showInputMessage="1" showErrorMessage="1" sqref="F15">
      <formula1>"　,5,8,10"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9685039370078741"/>
  <pageSetup paperSize="9" scale="91" orientation="landscape" verticalDpi="30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2"/>
  <sheetViews>
    <sheetView showGridLines="0" view="pageBreakPreview" zoomScaleNormal="100" zoomScaleSheetLayoutView="100" workbookViewId="0">
      <selection activeCell="E25" sqref="E25"/>
    </sheetView>
  </sheetViews>
  <sheetFormatPr defaultColWidth="9" defaultRowHeight="13.5"/>
  <cols>
    <col min="1" max="1" width="6.75" style="47" customWidth="1"/>
    <col min="2" max="2" width="6.25" style="47" customWidth="1"/>
    <col min="3" max="3" width="10.5" style="47" customWidth="1"/>
    <col min="4" max="4" width="11.875" style="47" customWidth="1"/>
    <col min="5" max="5" width="14.875" style="47" customWidth="1"/>
    <col min="6" max="6" width="4.375" style="95" customWidth="1"/>
    <col min="7" max="7" width="10.375" style="96" customWidth="1"/>
    <col min="8" max="8" width="10.375" style="97" customWidth="1"/>
    <col min="9" max="9" width="10.375" style="98" customWidth="1"/>
    <col min="10" max="10" width="10.375" style="96" customWidth="1"/>
    <col min="11" max="12" width="10.375" style="97" customWidth="1"/>
    <col min="13" max="13" width="10.375" style="96" customWidth="1"/>
    <col min="14" max="14" width="10.375" style="97" customWidth="1"/>
    <col min="15" max="15" width="4.5" style="97" customWidth="1"/>
    <col min="16" max="16" width="11" style="97" customWidth="1"/>
    <col min="17" max="17" width="2.875" style="97" customWidth="1"/>
    <col min="18" max="22" width="9" style="47" customWidth="1"/>
    <col min="23" max="23" width="3.75" style="47" bestFit="1" customWidth="1"/>
    <col min="24" max="16384" width="9" style="47"/>
  </cols>
  <sheetData>
    <row r="1" spans="1:17" s="42" customFormat="1" ht="26.25" customHeight="1">
      <c r="A1" s="1142" t="s">
        <v>108</v>
      </c>
      <c r="B1" s="1142"/>
      <c r="C1" s="1142"/>
      <c r="D1" s="1142"/>
      <c r="E1" s="1142"/>
      <c r="F1" s="1142"/>
      <c r="G1" s="1142"/>
      <c r="H1" s="1142"/>
      <c r="I1" s="1142"/>
      <c r="J1" s="1142"/>
      <c r="K1" s="1142"/>
      <c r="L1" s="1142"/>
      <c r="M1" s="1142"/>
      <c r="N1" s="1142"/>
      <c r="O1" s="1142"/>
      <c r="P1" s="1142"/>
      <c r="Q1" s="1142"/>
    </row>
    <row r="2" spans="1:17">
      <c r="A2" s="43" t="s">
        <v>109</v>
      </c>
      <c r="B2" s="44"/>
      <c r="C2" s="44"/>
      <c r="D2" s="44"/>
      <c r="E2" s="44"/>
      <c r="F2" s="44"/>
      <c r="G2" s="44"/>
      <c r="H2" s="45"/>
      <c r="I2" s="45"/>
      <c r="J2" s="45"/>
      <c r="K2" s="45"/>
      <c r="L2" s="45"/>
      <c r="M2" s="46"/>
      <c r="N2" s="46"/>
      <c r="O2" s="45"/>
      <c r="P2" s="45"/>
      <c r="Q2" s="46"/>
    </row>
    <row r="3" spans="1:17" ht="6.95" customHeight="1">
      <c r="A3" s="48"/>
      <c r="B3" s="48"/>
      <c r="C3" s="48"/>
      <c r="D3" s="48"/>
      <c r="E3" s="48"/>
      <c r="F3" s="49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</row>
    <row r="4" spans="1:17" s="50" customFormat="1" ht="12.75" customHeight="1">
      <c r="A4" s="1143" t="s">
        <v>111</v>
      </c>
      <c r="B4" s="1145" t="s">
        <v>112</v>
      </c>
      <c r="C4" s="1147" t="s">
        <v>113</v>
      </c>
      <c r="D4" s="1148"/>
      <c r="E4" s="1151" t="s">
        <v>114</v>
      </c>
      <c r="F4" s="1153" t="s">
        <v>115</v>
      </c>
      <c r="G4" s="1155" t="s">
        <v>116</v>
      </c>
      <c r="H4" s="1156"/>
      <c r="I4" s="1157"/>
      <c r="J4" s="1155" t="s">
        <v>117</v>
      </c>
      <c r="K4" s="1156"/>
      <c r="L4" s="1157"/>
      <c r="M4" s="1155" t="s">
        <v>118</v>
      </c>
      <c r="N4" s="1157"/>
      <c r="O4" s="1158" t="s">
        <v>119</v>
      </c>
      <c r="P4" s="1159"/>
      <c r="Q4" s="1160"/>
    </row>
    <row r="5" spans="1:17" s="50" customFormat="1" ht="12.75" customHeight="1">
      <c r="A5" s="1144"/>
      <c r="B5" s="1146"/>
      <c r="C5" s="1149"/>
      <c r="D5" s="1150"/>
      <c r="E5" s="1152"/>
      <c r="F5" s="1154"/>
      <c r="G5" s="51" t="s">
        <v>120</v>
      </c>
      <c r="H5" s="52" t="s">
        <v>121</v>
      </c>
      <c r="I5" s="53" t="s">
        <v>122</v>
      </c>
      <c r="J5" s="51" t="s">
        <v>120</v>
      </c>
      <c r="K5" s="52" t="s">
        <v>121</v>
      </c>
      <c r="L5" s="53" t="s">
        <v>122</v>
      </c>
      <c r="M5" s="51" t="s">
        <v>120</v>
      </c>
      <c r="N5" s="53" t="s">
        <v>122</v>
      </c>
      <c r="O5" s="1161"/>
      <c r="P5" s="1162"/>
      <c r="Q5" s="1163"/>
    </row>
    <row r="6" spans="1:17" ht="19.7" customHeight="1">
      <c r="A6" s="54" t="s">
        <v>123</v>
      </c>
      <c r="B6" s="55" t="s">
        <v>123</v>
      </c>
      <c r="C6" s="1137"/>
      <c r="D6" s="1138"/>
      <c r="E6" s="56" t="s">
        <v>123</v>
      </c>
      <c r="F6" s="57"/>
      <c r="G6" s="58" t="s">
        <v>123</v>
      </c>
      <c r="H6" s="59" t="s">
        <v>123</v>
      </c>
      <c r="I6" s="60" t="str">
        <f>IF(AND(ISNUMBER(G6), ISNUMBER(H6)), ROUND(G6*H6,0), "")</f>
        <v/>
      </c>
      <c r="J6" s="58" t="s">
        <v>123</v>
      </c>
      <c r="K6" s="59" t="s">
        <v>123</v>
      </c>
      <c r="L6" s="60" t="str">
        <f t="shared" ref="L6:L99" si="0">IF(AND(ISNUMBER(J6), ISNUMBER(K6)), ROUND(J6*K6, 0), "")</f>
        <v/>
      </c>
      <c r="M6" s="58" t="str">
        <f t="shared" ref="M6:M99" si="1">IF(LENB(J6)&gt;0,IF(ISERROR(J6-G6),J6,ROUND(J6-G6,3)),"")</f>
        <v/>
      </c>
      <c r="N6" s="60" t="str">
        <f t="shared" ref="N6:N99" si="2">IF(LENB(L6)&gt;0,IF(ISERROR(L6-I6),L6,L6-I6),"")</f>
        <v/>
      </c>
      <c r="O6" s="1139" t="s">
        <v>123</v>
      </c>
      <c r="P6" s="1140"/>
      <c r="Q6" s="1141"/>
    </row>
    <row r="7" spans="1:17" ht="19.7" customHeight="1">
      <c r="A7" s="61"/>
      <c r="B7" s="62" t="s">
        <v>123</v>
      </c>
      <c r="C7" s="1121"/>
      <c r="D7" s="1122"/>
      <c r="E7" s="63"/>
      <c r="F7" s="64"/>
      <c r="G7" s="65"/>
      <c r="H7" s="66" t="s">
        <v>123</v>
      </c>
      <c r="I7" s="67" t="str">
        <f>IF(AND(ISNUMBER(G7), ISNUMBER(H7)), ROUND(G7*H7,0), "")</f>
        <v/>
      </c>
      <c r="J7" s="65" t="s">
        <v>123</v>
      </c>
      <c r="K7" s="66" t="s">
        <v>123</v>
      </c>
      <c r="L7" s="67" t="str">
        <f t="shared" si="0"/>
        <v/>
      </c>
      <c r="M7" s="65" t="str">
        <f t="shared" si="1"/>
        <v/>
      </c>
      <c r="N7" s="67" t="str">
        <f t="shared" si="2"/>
        <v/>
      </c>
      <c r="O7" s="1123" t="s">
        <v>123</v>
      </c>
      <c r="P7" s="1124"/>
      <c r="Q7" s="1125"/>
    </row>
    <row r="8" spans="1:17" ht="19.7" customHeight="1">
      <c r="A8" s="61"/>
      <c r="B8" s="62" t="s">
        <v>123</v>
      </c>
      <c r="C8" s="1121"/>
      <c r="D8" s="1122"/>
      <c r="E8" s="63" t="s">
        <v>123</v>
      </c>
      <c r="F8" s="64"/>
      <c r="G8" s="65"/>
      <c r="H8" s="66" t="s">
        <v>123</v>
      </c>
      <c r="I8" s="67" t="str">
        <f t="shared" ref="I8:I71" si="3">IF(AND(ISNUMBER(G8), ISNUMBER(H8)), ROUND(G8*H8,0), "")</f>
        <v/>
      </c>
      <c r="J8" s="65" t="s">
        <v>123</v>
      </c>
      <c r="K8" s="66" t="s">
        <v>123</v>
      </c>
      <c r="L8" s="67" t="str">
        <f t="shared" ref="L8:L71" si="4">IF(AND(ISNUMBER(J8), ISNUMBER(K8)), ROUND(J8*K8, 0), "")</f>
        <v/>
      </c>
      <c r="M8" s="65" t="str">
        <f t="shared" ref="M8:M71" si="5">IF(LENB(J8)&gt;0,IF(ISERROR(J8-G8),J8,ROUND(J8-G8,3)),"")</f>
        <v/>
      </c>
      <c r="N8" s="67" t="str">
        <f t="shared" ref="N8:N71" si="6">IF(LENB(L8)&gt;0,IF(ISERROR(L8-I8),L8,L8-I8),"")</f>
        <v/>
      </c>
      <c r="O8" s="1123" t="s">
        <v>123</v>
      </c>
      <c r="P8" s="1124"/>
      <c r="Q8" s="1125"/>
    </row>
    <row r="9" spans="1:17" ht="19.7" customHeight="1">
      <c r="A9" s="61"/>
      <c r="B9" s="62" t="s">
        <v>123</v>
      </c>
      <c r="C9" s="1121"/>
      <c r="D9" s="1122"/>
      <c r="E9" s="63" t="s">
        <v>123</v>
      </c>
      <c r="F9" s="64"/>
      <c r="G9" s="65"/>
      <c r="H9" s="66" t="s">
        <v>123</v>
      </c>
      <c r="I9" s="67" t="str">
        <f t="shared" si="3"/>
        <v/>
      </c>
      <c r="J9" s="65" t="s">
        <v>123</v>
      </c>
      <c r="K9" s="66" t="s">
        <v>123</v>
      </c>
      <c r="L9" s="67" t="str">
        <f t="shared" si="4"/>
        <v/>
      </c>
      <c r="M9" s="65" t="str">
        <f t="shared" si="5"/>
        <v/>
      </c>
      <c r="N9" s="67" t="str">
        <f t="shared" si="6"/>
        <v/>
      </c>
      <c r="O9" s="1123" t="s">
        <v>123</v>
      </c>
      <c r="P9" s="1124"/>
      <c r="Q9" s="1125"/>
    </row>
    <row r="10" spans="1:17" ht="19.7" customHeight="1">
      <c r="A10" s="61"/>
      <c r="B10" s="62"/>
      <c r="C10" s="1121"/>
      <c r="D10" s="1122"/>
      <c r="E10" s="63"/>
      <c r="F10" s="64"/>
      <c r="G10" s="65"/>
      <c r="H10" s="66"/>
      <c r="I10" s="67" t="str">
        <f t="shared" si="3"/>
        <v/>
      </c>
      <c r="J10" s="65" t="s">
        <v>123</v>
      </c>
      <c r="K10" s="66" t="s">
        <v>123</v>
      </c>
      <c r="L10" s="67" t="str">
        <f t="shared" si="4"/>
        <v/>
      </c>
      <c r="M10" s="65" t="str">
        <f t="shared" si="5"/>
        <v/>
      </c>
      <c r="N10" s="67" t="str">
        <f t="shared" si="6"/>
        <v/>
      </c>
      <c r="O10" s="1123"/>
      <c r="P10" s="1124"/>
      <c r="Q10" s="1125"/>
    </row>
    <row r="11" spans="1:17" ht="19.7" customHeight="1">
      <c r="A11" s="61"/>
      <c r="B11" s="62"/>
      <c r="C11" s="1121"/>
      <c r="D11" s="1122"/>
      <c r="E11" s="63"/>
      <c r="F11" s="64"/>
      <c r="G11" s="65"/>
      <c r="H11" s="66"/>
      <c r="I11" s="67" t="str">
        <f t="shared" si="3"/>
        <v/>
      </c>
      <c r="J11" s="65" t="s">
        <v>123</v>
      </c>
      <c r="K11" s="66" t="s">
        <v>123</v>
      </c>
      <c r="L11" s="67" t="str">
        <f t="shared" si="4"/>
        <v/>
      </c>
      <c r="M11" s="65" t="str">
        <f t="shared" si="5"/>
        <v/>
      </c>
      <c r="N11" s="67" t="str">
        <f t="shared" si="6"/>
        <v/>
      </c>
      <c r="O11" s="1123"/>
      <c r="P11" s="1124"/>
      <c r="Q11" s="1125"/>
    </row>
    <row r="12" spans="1:17" ht="19.7" customHeight="1">
      <c r="A12" s="61"/>
      <c r="B12" s="62"/>
      <c r="C12" s="1121"/>
      <c r="D12" s="1122"/>
      <c r="E12" s="63"/>
      <c r="F12" s="64"/>
      <c r="G12" s="65"/>
      <c r="H12" s="66"/>
      <c r="I12" s="67" t="str">
        <f t="shared" si="3"/>
        <v/>
      </c>
      <c r="J12" s="65" t="s">
        <v>123</v>
      </c>
      <c r="K12" s="66" t="s">
        <v>123</v>
      </c>
      <c r="L12" s="67" t="str">
        <f t="shared" si="4"/>
        <v/>
      </c>
      <c r="M12" s="65" t="str">
        <f t="shared" si="5"/>
        <v/>
      </c>
      <c r="N12" s="67" t="str">
        <f t="shared" si="6"/>
        <v/>
      </c>
      <c r="O12" s="1123"/>
      <c r="P12" s="1124"/>
      <c r="Q12" s="1125"/>
    </row>
    <row r="13" spans="1:17" ht="19.7" customHeight="1">
      <c r="A13" s="61"/>
      <c r="B13" s="62"/>
      <c r="C13" s="1121"/>
      <c r="D13" s="1122"/>
      <c r="E13" s="63"/>
      <c r="F13" s="64"/>
      <c r="G13" s="65"/>
      <c r="H13" s="66"/>
      <c r="I13" s="67" t="str">
        <f t="shared" si="3"/>
        <v/>
      </c>
      <c r="J13" s="65" t="s">
        <v>123</v>
      </c>
      <c r="K13" s="66" t="s">
        <v>123</v>
      </c>
      <c r="L13" s="67" t="str">
        <f t="shared" si="4"/>
        <v/>
      </c>
      <c r="M13" s="65" t="str">
        <f t="shared" si="5"/>
        <v/>
      </c>
      <c r="N13" s="67" t="str">
        <f t="shared" si="6"/>
        <v/>
      </c>
      <c r="O13" s="1123"/>
      <c r="P13" s="1124"/>
      <c r="Q13" s="1125"/>
    </row>
    <row r="14" spans="1:17" ht="19.7" customHeight="1">
      <c r="A14" s="61"/>
      <c r="B14" s="62"/>
      <c r="C14" s="1121"/>
      <c r="D14" s="1122"/>
      <c r="E14" s="63"/>
      <c r="F14" s="64"/>
      <c r="G14" s="65"/>
      <c r="H14" s="66"/>
      <c r="I14" s="67" t="str">
        <f t="shared" si="3"/>
        <v/>
      </c>
      <c r="J14" s="65" t="s">
        <v>123</v>
      </c>
      <c r="K14" s="66" t="s">
        <v>123</v>
      </c>
      <c r="L14" s="67" t="str">
        <f t="shared" si="4"/>
        <v/>
      </c>
      <c r="M14" s="65" t="str">
        <f t="shared" si="5"/>
        <v/>
      </c>
      <c r="N14" s="67" t="str">
        <f t="shared" si="6"/>
        <v/>
      </c>
      <c r="O14" s="1123"/>
      <c r="P14" s="1124"/>
      <c r="Q14" s="1125"/>
    </row>
    <row r="15" spans="1:17" ht="19.7" customHeight="1">
      <c r="A15" s="61"/>
      <c r="B15" s="62"/>
      <c r="C15" s="1121"/>
      <c r="D15" s="1122"/>
      <c r="E15" s="63"/>
      <c r="F15" s="64"/>
      <c r="G15" s="65"/>
      <c r="H15" s="66"/>
      <c r="I15" s="67" t="str">
        <f t="shared" si="3"/>
        <v/>
      </c>
      <c r="J15" s="65" t="s">
        <v>123</v>
      </c>
      <c r="K15" s="66" t="s">
        <v>123</v>
      </c>
      <c r="L15" s="67" t="str">
        <f t="shared" si="4"/>
        <v/>
      </c>
      <c r="M15" s="65" t="str">
        <f t="shared" si="5"/>
        <v/>
      </c>
      <c r="N15" s="67" t="str">
        <f t="shared" si="6"/>
        <v/>
      </c>
      <c r="O15" s="1123"/>
      <c r="P15" s="1124"/>
      <c r="Q15" s="1125"/>
    </row>
    <row r="16" spans="1:17" ht="19.7" customHeight="1">
      <c r="A16" s="61"/>
      <c r="B16" s="62"/>
      <c r="C16" s="1121"/>
      <c r="D16" s="1122"/>
      <c r="E16" s="63"/>
      <c r="F16" s="64"/>
      <c r="G16" s="65"/>
      <c r="H16" s="66"/>
      <c r="I16" s="67" t="str">
        <f t="shared" si="3"/>
        <v/>
      </c>
      <c r="J16" s="65" t="s">
        <v>123</v>
      </c>
      <c r="K16" s="66" t="s">
        <v>123</v>
      </c>
      <c r="L16" s="67" t="str">
        <f t="shared" si="4"/>
        <v/>
      </c>
      <c r="M16" s="65" t="str">
        <f t="shared" si="5"/>
        <v/>
      </c>
      <c r="N16" s="67" t="str">
        <f t="shared" si="6"/>
        <v/>
      </c>
      <c r="O16" s="1123"/>
      <c r="P16" s="1124"/>
      <c r="Q16" s="1125"/>
    </row>
    <row r="17" spans="1:17" ht="19.7" customHeight="1">
      <c r="A17" s="61"/>
      <c r="B17" s="62"/>
      <c r="C17" s="1121"/>
      <c r="D17" s="1122"/>
      <c r="E17" s="63"/>
      <c r="F17" s="64"/>
      <c r="G17" s="65"/>
      <c r="H17" s="66"/>
      <c r="I17" s="67" t="str">
        <f t="shared" si="3"/>
        <v/>
      </c>
      <c r="J17" s="65" t="s">
        <v>123</v>
      </c>
      <c r="K17" s="66" t="s">
        <v>123</v>
      </c>
      <c r="L17" s="67" t="str">
        <f t="shared" si="4"/>
        <v/>
      </c>
      <c r="M17" s="65" t="str">
        <f t="shared" si="5"/>
        <v/>
      </c>
      <c r="N17" s="67" t="str">
        <f t="shared" si="6"/>
        <v/>
      </c>
      <c r="O17" s="1123"/>
      <c r="P17" s="1124"/>
      <c r="Q17" s="1125"/>
    </row>
    <row r="18" spans="1:17" ht="19.7" customHeight="1">
      <c r="A18" s="61"/>
      <c r="B18" s="62"/>
      <c r="C18" s="1121"/>
      <c r="D18" s="1122"/>
      <c r="E18" s="63"/>
      <c r="F18" s="64"/>
      <c r="G18" s="65"/>
      <c r="H18" s="66"/>
      <c r="I18" s="67" t="str">
        <f t="shared" si="3"/>
        <v/>
      </c>
      <c r="J18" s="65" t="s">
        <v>123</v>
      </c>
      <c r="K18" s="66" t="s">
        <v>123</v>
      </c>
      <c r="L18" s="67" t="str">
        <f t="shared" si="4"/>
        <v/>
      </c>
      <c r="M18" s="65" t="str">
        <f t="shared" si="5"/>
        <v/>
      </c>
      <c r="N18" s="67" t="str">
        <f t="shared" si="6"/>
        <v/>
      </c>
      <c r="O18" s="1123"/>
      <c r="P18" s="1124"/>
      <c r="Q18" s="1125"/>
    </row>
    <row r="19" spans="1:17" ht="19.7" customHeight="1">
      <c r="A19" s="61"/>
      <c r="B19" s="62"/>
      <c r="C19" s="1121"/>
      <c r="D19" s="1122"/>
      <c r="E19" s="63"/>
      <c r="F19" s="64"/>
      <c r="G19" s="65"/>
      <c r="H19" s="66"/>
      <c r="I19" s="67" t="str">
        <f t="shared" si="3"/>
        <v/>
      </c>
      <c r="J19" s="65" t="s">
        <v>123</v>
      </c>
      <c r="K19" s="66" t="s">
        <v>123</v>
      </c>
      <c r="L19" s="67" t="str">
        <f t="shared" si="4"/>
        <v/>
      </c>
      <c r="M19" s="65" t="str">
        <f t="shared" si="5"/>
        <v/>
      </c>
      <c r="N19" s="67" t="str">
        <f t="shared" si="6"/>
        <v/>
      </c>
      <c r="O19" s="1123"/>
      <c r="P19" s="1124"/>
      <c r="Q19" s="1125"/>
    </row>
    <row r="20" spans="1:17" ht="19.7" customHeight="1">
      <c r="A20" s="61"/>
      <c r="B20" s="62"/>
      <c r="C20" s="1121"/>
      <c r="D20" s="1122"/>
      <c r="E20" s="63"/>
      <c r="F20" s="64"/>
      <c r="G20" s="65"/>
      <c r="H20" s="66"/>
      <c r="I20" s="67" t="str">
        <f t="shared" si="3"/>
        <v/>
      </c>
      <c r="J20" s="65" t="s">
        <v>123</v>
      </c>
      <c r="K20" s="66" t="s">
        <v>123</v>
      </c>
      <c r="L20" s="67" t="str">
        <f t="shared" si="4"/>
        <v/>
      </c>
      <c r="M20" s="65" t="str">
        <f t="shared" si="5"/>
        <v/>
      </c>
      <c r="N20" s="67" t="str">
        <f t="shared" si="6"/>
        <v/>
      </c>
      <c r="O20" s="1123"/>
      <c r="P20" s="1124"/>
      <c r="Q20" s="1125"/>
    </row>
    <row r="21" spans="1:17" ht="19.7" customHeight="1">
      <c r="A21" s="61"/>
      <c r="B21" s="62"/>
      <c r="C21" s="1121"/>
      <c r="D21" s="1122"/>
      <c r="E21" s="63"/>
      <c r="F21" s="64"/>
      <c r="G21" s="65"/>
      <c r="H21" s="66"/>
      <c r="I21" s="67" t="str">
        <f t="shared" si="3"/>
        <v/>
      </c>
      <c r="J21" s="65" t="s">
        <v>123</v>
      </c>
      <c r="K21" s="66" t="s">
        <v>123</v>
      </c>
      <c r="L21" s="67" t="str">
        <f t="shared" si="4"/>
        <v/>
      </c>
      <c r="M21" s="65" t="str">
        <f t="shared" si="5"/>
        <v/>
      </c>
      <c r="N21" s="67" t="str">
        <f t="shared" si="6"/>
        <v/>
      </c>
      <c r="O21" s="1123"/>
      <c r="P21" s="1124"/>
      <c r="Q21" s="1125"/>
    </row>
    <row r="22" spans="1:17" ht="19.7" customHeight="1">
      <c r="A22" s="61"/>
      <c r="B22" s="62"/>
      <c r="C22" s="1121"/>
      <c r="D22" s="1122"/>
      <c r="E22" s="63"/>
      <c r="F22" s="64"/>
      <c r="G22" s="65"/>
      <c r="H22" s="66"/>
      <c r="I22" s="67" t="str">
        <f t="shared" si="3"/>
        <v/>
      </c>
      <c r="J22" s="65" t="s">
        <v>123</v>
      </c>
      <c r="K22" s="66" t="s">
        <v>123</v>
      </c>
      <c r="L22" s="67" t="str">
        <f t="shared" si="4"/>
        <v/>
      </c>
      <c r="M22" s="65" t="str">
        <f t="shared" si="5"/>
        <v/>
      </c>
      <c r="N22" s="67" t="str">
        <f t="shared" si="6"/>
        <v/>
      </c>
      <c r="O22" s="1123"/>
      <c r="P22" s="1124"/>
      <c r="Q22" s="1125"/>
    </row>
    <row r="23" spans="1:17" ht="19.7" customHeight="1">
      <c r="A23" s="61"/>
      <c r="B23" s="62"/>
      <c r="C23" s="1121"/>
      <c r="D23" s="1122"/>
      <c r="E23" s="63"/>
      <c r="F23" s="64"/>
      <c r="G23" s="65"/>
      <c r="H23" s="66"/>
      <c r="I23" s="67" t="str">
        <f t="shared" si="3"/>
        <v/>
      </c>
      <c r="J23" s="65" t="s">
        <v>123</v>
      </c>
      <c r="K23" s="66" t="s">
        <v>123</v>
      </c>
      <c r="L23" s="67" t="str">
        <f t="shared" si="4"/>
        <v/>
      </c>
      <c r="M23" s="65" t="str">
        <f t="shared" si="5"/>
        <v/>
      </c>
      <c r="N23" s="67" t="str">
        <f t="shared" si="6"/>
        <v/>
      </c>
      <c r="O23" s="1123"/>
      <c r="P23" s="1124"/>
      <c r="Q23" s="1125"/>
    </row>
    <row r="24" spans="1:17" ht="19.7" customHeight="1">
      <c r="A24" s="61"/>
      <c r="B24" s="62"/>
      <c r="C24" s="1121"/>
      <c r="D24" s="1122"/>
      <c r="E24" s="63"/>
      <c r="F24" s="64"/>
      <c r="G24" s="65"/>
      <c r="H24" s="66"/>
      <c r="I24" s="67" t="str">
        <f t="shared" si="3"/>
        <v/>
      </c>
      <c r="J24" s="65" t="s">
        <v>123</v>
      </c>
      <c r="K24" s="66" t="s">
        <v>123</v>
      </c>
      <c r="L24" s="67" t="str">
        <f t="shared" si="4"/>
        <v/>
      </c>
      <c r="M24" s="65" t="str">
        <f t="shared" si="5"/>
        <v/>
      </c>
      <c r="N24" s="67" t="str">
        <f t="shared" si="6"/>
        <v/>
      </c>
      <c r="O24" s="1123"/>
      <c r="P24" s="1124"/>
      <c r="Q24" s="1125"/>
    </row>
    <row r="25" spans="1:17" ht="19.7" customHeight="1">
      <c r="A25" s="61"/>
      <c r="B25" s="62"/>
      <c r="C25" s="1121"/>
      <c r="D25" s="1122"/>
      <c r="E25" s="63"/>
      <c r="F25" s="64"/>
      <c r="G25" s="65"/>
      <c r="H25" s="66"/>
      <c r="I25" s="67" t="str">
        <f t="shared" si="3"/>
        <v/>
      </c>
      <c r="J25" s="65" t="s">
        <v>123</v>
      </c>
      <c r="K25" s="66" t="s">
        <v>123</v>
      </c>
      <c r="L25" s="67" t="str">
        <f t="shared" si="4"/>
        <v/>
      </c>
      <c r="M25" s="65" t="str">
        <f t="shared" si="5"/>
        <v/>
      </c>
      <c r="N25" s="67" t="str">
        <f t="shared" si="6"/>
        <v/>
      </c>
      <c r="O25" s="1123"/>
      <c r="P25" s="1124"/>
      <c r="Q25" s="1125"/>
    </row>
    <row r="26" spans="1:17" ht="19.7" customHeight="1">
      <c r="A26" s="61"/>
      <c r="B26" s="62"/>
      <c r="C26" s="1121"/>
      <c r="D26" s="1122"/>
      <c r="E26" s="63"/>
      <c r="F26" s="64"/>
      <c r="G26" s="65"/>
      <c r="H26" s="66"/>
      <c r="I26" s="67" t="str">
        <f t="shared" si="3"/>
        <v/>
      </c>
      <c r="J26" s="65" t="s">
        <v>123</v>
      </c>
      <c r="K26" s="66" t="s">
        <v>123</v>
      </c>
      <c r="L26" s="67" t="str">
        <f t="shared" si="4"/>
        <v/>
      </c>
      <c r="M26" s="65" t="str">
        <f t="shared" si="5"/>
        <v/>
      </c>
      <c r="N26" s="67" t="str">
        <f t="shared" si="6"/>
        <v/>
      </c>
      <c r="O26" s="1123"/>
      <c r="P26" s="1124"/>
      <c r="Q26" s="1125"/>
    </row>
    <row r="27" spans="1:17" ht="19.7" customHeight="1">
      <c r="A27" s="61"/>
      <c r="B27" s="62"/>
      <c r="C27" s="1121"/>
      <c r="D27" s="1122"/>
      <c r="E27" s="63"/>
      <c r="F27" s="64"/>
      <c r="G27" s="65"/>
      <c r="H27" s="66"/>
      <c r="I27" s="67" t="str">
        <f t="shared" si="3"/>
        <v/>
      </c>
      <c r="J27" s="65" t="s">
        <v>123</v>
      </c>
      <c r="K27" s="66" t="s">
        <v>123</v>
      </c>
      <c r="L27" s="67" t="str">
        <f t="shared" si="4"/>
        <v/>
      </c>
      <c r="M27" s="65" t="str">
        <f t="shared" si="5"/>
        <v/>
      </c>
      <c r="N27" s="67" t="str">
        <f t="shared" si="6"/>
        <v/>
      </c>
      <c r="O27" s="1123"/>
      <c r="P27" s="1124"/>
      <c r="Q27" s="1125"/>
    </row>
    <row r="28" spans="1:17" ht="19.7" customHeight="1">
      <c r="A28" s="61"/>
      <c r="B28" s="62"/>
      <c r="C28" s="1121"/>
      <c r="D28" s="1122"/>
      <c r="E28" s="63"/>
      <c r="F28" s="64"/>
      <c r="G28" s="65"/>
      <c r="H28" s="66"/>
      <c r="I28" s="67" t="str">
        <f t="shared" si="3"/>
        <v/>
      </c>
      <c r="J28" s="65" t="s">
        <v>123</v>
      </c>
      <c r="K28" s="66" t="s">
        <v>123</v>
      </c>
      <c r="L28" s="67" t="str">
        <f t="shared" si="4"/>
        <v/>
      </c>
      <c r="M28" s="65" t="str">
        <f t="shared" si="5"/>
        <v/>
      </c>
      <c r="N28" s="67" t="str">
        <f t="shared" si="6"/>
        <v/>
      </c>
      <c r="O28" s="1123"/>
      <c r="P28" s="1124"/>
      <c r="Q28" s="1125"/>
    </row>
    <row r="29" spans="1:17" ht="19.7" customHeight="1">
      <c r="A29" s="61"/>
      <c r="B29" s="62"/>
      <c r="C29" s="1121"/>
      <c r="D29" s="1122"/>
      <c r="E29" s="63"/>
      <c r="F29" s="64"/>
      <c r="G29" s="65"/>
      <c r="H29" s="66"/>
      <c r="I29" s="67" t="str">
        <f t="shared" si="3"/>
        <v/>
      </c>
      <c r="J29" s="65" t="s">
        <v>123</v>
      </c>
      <c r="K29" s="66" t="s">
        <v>123</v>
      </c>
      <c r="L29" s="67" t="str">
        <f t="shared" si="4"/>
        <v/>
      </c>
      <c r="M29" s="65" t="str">
        <f t="shared" si="5"/>
        <v/>
      </c>
      <c r="N29" s="67" t="str">
        <f t="shared" si="6"/>
        <v/>
      </c>
      <c r="O29" s="1123"/>
      <c r="P29" s="1124"/>
      <c r="Q29" s="1125"/>
    </row>
    <row r="30" spans="1:17" ht="19.7" customHeight="1">
      <c r="A30" s="61"/>
      <c r="B30" s="62"/>
      <c r="C30" s="1121"/>
      <c r="D30" s="1122"/>
      <c r="E30" s="63"/>
      <c r="F30" s="64"/>
      <c r="G30" s="65"/>
      <c r="H30" s="66"/>
      <c r="I30" s="67" t="str">
        <f t="shared" si="3"/>
        <v/>
      </c>
      <c r="J30" s="65" t="s">
        <v>123</v>
      </c>
      <c r="K30" s="66" t="s">
        <v>123</v>
      </c>
      <c r="L30" s="67" t="str">
        <f t="shared" si="4"/>
        <v/>
      </c>
      <c r="M30" s="65" t="str">
        <f t="shared" si="5"/>
        <v/>
      </c>
      <c r="N30" s="67" t="str">
        <f t="shared" si="6"/>
        <v/>
      </c>
      <c r="O30" s="1123"/>
      <c r="P30" s="1124"/>
      <c r="Q30" s="1125"/>
    </row>
    <row r="31" spans="1:17" ht="19.7" customHeight="1">
      <c r="A31" s="61"/>
      <c r="B31" s="62"/>
      <c r="C31" s="1121"/>
      <c r="D31" s="1122"/>
      <c r="E31" s="63"/>
      <c r="F31" s="64"/>
      <c r="G31" s="65"/>
      <c r="H31" s="66"/>
      <c r="I31" s="67" t="str">
        <f t="shared" si="3"/>
        <v/>
      </c>
      <c r="J31" s="65" t="s">
        <v>123</v>
      </c>
      <c r="K31" s="66" t="s">
        <v>123</v>
      </c>
      <c r="L31" s="67" t="str">
        <f t="shared" si="4"/>
        <v/>
      </c>
      <c r="M31" s="65" t="str">
        <f t="shared" si="5"/>
        <v/>
      </c>
      <c r="N31" s="67" t="str">
        <f t="shared" si="6"/>
        <v/>
      </c>
      <c r="O31" s="1123"/>
      <c r="P31" s="1124"/>
      <c r="Q31" s="1125"/>
    </row>
    <row r="32" spans="1:17" ht="19.7" customHeight="1">
      <c r="A32" s="61"/>
      <c r="B32" s="62" t="s">
        <v>123</v>
      </c>
      <c r="C32" s="1121"/>
      <c r="D32" s="1122"/>
      <c r="E32" s="63"/>
      <c r="F32" s="64"/>
      <c r="G32" s="65"/>
      <c r="H32" s="66" t="s">
        <v>123</v>
      </c>
      <c r="I32" s="67" t="str">
        <f t="shared" si="3"/>
        <v/>
      </c>
      <c r="J32" s="65" t="s">
        <v>123</v>
      </c>
      <c r="K32" s="66" t="s">
        <v>123</v>
      </c>
      <c r="L32" s="67" t="str">
        <f t="shared" si="4"/>
        <v/>
      </c>
      <c r="M32" s="65" t="str">
        <f t="shared" si="5"/>
        <v/>
      </c>
      <c r="N32" s="67" t="str">
        <f t="shared" si="6"/>
        <v/>
      </c>
      <c r="O32" s="1123" t="s">
        <v>123</v>
      </c>
      <c r="P32" s="1124"/>
      <c r="Q32" s="1125"/>
    </row>
    <row r="33" spans="1:17" ht="19.7" customHeight="1">
      <c r="A33" s="61"/>
      <c r="B33" s="62" t="s">
        <v>123</v>
      </c>
      <c r="C33" s="1121"/>
      <c r="D33" s="1122"/>
      <c r="E33" s="63" t="s">
        <v>123</v>
      </c>
      <c r="F33" s="64"/>
      <c r="G33" s="65"/>
      <c r="H33" s="66" t="s">
        <v>123</v>
      </c>
      <c r="I33" s="67" t="str">
        <f t="shared" si="3"/>
        <v/>
      </c>
      <c r="J33" s="65" t="s">
        <v>123</v>
      </c>
      <c r="K33" s="66" t="s">
        <v>123</v>
      </c>
      <c r="L33" s="67" t="str">
        <f t="shared" si="4"/>
        <v/>
      </c>
      <c r="M33" s="65" t="str">
        <f t="shared" si="5"/>
        <v/>
      </c>
      <c r="N33" s="67" t="str">
        <f t="shared" si="6"/>
        <v/>
      </c>
      <c r="O33" s="1123" t="s">
        <v>123</v>
      </c>
      <c r="P33" s="1124"/>
      <c r="Q33" s="1125"/>
    </row>
    <row r="34" spans="1:17" ht="19.7" customHeight="1">
      <c r="A34" s="61"/>
      <c r="B34" s="62" t="s">
        <v>123</v>
      </c>
      <c r="C34" s="1121"/>
      <c r="D34" s="1122"/>
      <c r="E34" s="63" t="s">
        <v>123</v>
      </c>
      <c r="F34" s="64"/>
      <c r="G34" s="65"/>
      <c r="H34" s="66" t="s">
        <v>123</v>
      </c>
      <c r="I34" s="67" t="str">
        <f t="shared" si="3"/>
        <v/>
      </c>
      <c r="J34" s="65" t="s">
        <v>123</v>
      </c>
      <c r="K34" s="66" t="s">
        <v>123</v>
      </c>
      <c r="L34" s="67" t="str">
        <f t="shared" si="4"/>
        <v/>
      </c>
      <c r="M34" s="65" t="str">
        <f t="shared" si="5"/>
        <v/>
      </c>
      <c r="N34" s="67" t="str">
        <f t="shared" si="6"/>
        <v/>
      </c>
      <c r="O34" s="1123" t="s">
        <v>123</v>
      </c>
      <c r="P34" s="1124"/>
      <c r="Q34" s="1125"/>
    </row>
    <row r="35" spans="1:17" ht="19.7" customHeight="1">
      <c r="A35" s="61"/>
      <c r="B35" s="62"/>
      <c r="C35" s="1121"/>
      <c r="D35" s="1122"/>
      <c r="E35" s="63"/>
      <c r="F35" s="64"/>
      <c r="G35" s="65"/>
      <c r="H35" s="66"/>
      <c r="I35" s="67" t="str">
        <f t="shared" si="3"/>
        <v/>
      </c>
      <c r="J35" s="65" t="s">
        <v>123</v>
      </c>
      <c r="K35" s="66" t="s">
        <v>123</v>
      </c>
      <c r="L35" s="67" t="str">
        <f t="shared" si="4"/>
        <v/>
      </c>
      <c r="M35" s="65" t="str">
        <f t="shared" si="5"/>
        <v/>
      </c>
      <c r="N35" s="67" t="str">
        <f t="shared" si="6"/>
        <v/>
      </c>
      <c r="O35" s="1123"/>
      <c r="P35" s="1124"/>
      <c r="Q35" s="1125"/>
    </row>
    <row r="36" spans="1:17" ht="19.7" customHeight="1">
      <c r="A36" s="61"/>
      <c r="B36" s="62"/>
      <c r="C36" s="1121"/>
      <c r="D36" s="1122"/>
      <c r="E36" s="63"/>
      <c r="F36" s="64"/>
      <c r="G36" s="65"/>
      <c r="H36" s="66"/>
      <c r="I36" s="67" t="str">
        <f t="shared" si="3"/>
        <v/>
      </c>
      <c r="J36" s="65" t="s">
        <v>123</v>
      </c>
      <c r="K36" s="66" t="s">
        <v>123</v>
      </c>
      <c r="L36" s="67" t="str">
        <f t="shared" si="4"/>
        <v/>
      </c>
      <c r="M36" s="65" t="str">
        <f t="shared" si="5"/>
        <v/>
      </c>
      <c r="N36" s="67" t="str">
        <f t="shared" si="6"/>
        <v/>
      </c>
      <c r="O36" s="1123"/>
      <c r="P36" s="1124"/>
      <c r="Q36" s="1125"/>
    </row>
    <row r="37" spans="1:17" ht="19.7" customHeight="1">
      <c r="A37" s="61"/>
      <c r="B37" s="62"/>
      <c r="C37" s="1121"/>
      <c r="D37" s="1122"/>
      <c r="E37" s="63"/>
      <c r="F37" s="64"/>
      <c r="G37" s="65"/>
      <c r="H37" s="66"/>
      <c r="I37" s="67" t="str">
        <f t="shared" si="3"/>
        <v/>
      </c>
      <c r="J37" s="65" t="s">
        <v>123</v>
      </c>
      <c r="K37" s="66" t="s">
        <v>123</v>
      </c>
      <c r="L37" s="67" t="str">
        <f t="shared" si="4"/>
        <v/>
      </c>
      <c r="M37" s="65" t="str">
        <f t="shared" si="5"/>
        <v/>
      </c>
      <c r="N37" s="67" t="str">
        <f t="shared" si="6"/>
        <v/>
      </c>
      <c r="O37" s="1123"/>
      <c r="P37" s="1124"/>
      <c r="Q37" s="1125"/>
    </row>
    <row r="38" spans="1:17" ht="19.7" customHeight="1">
      <c r="A38" s="61"/>
      <c r="B38" s="62"/>
      <c r="C38" s="1121"/>
      <c r="D38" s="1122"/>
      <c r="E38" s="63"/>
      <c r="F38" s="64"/>
      <c r="G38" s="65"/>
      <c r="H38" s="66"/>
      <c r="I38" s="67" t="str">
        <f t="shared" si="3"/>
        <v/>
      </c>
      <c r="J38" s="65" t="s">
        <v>123</v>
      </c>
      <c r="K38" s="66" t="s">
        <v>123</v>
      </c>
      <c r="L38" s="67" t="str">
        <f t="shared" si="4"/>
        <v/>
      </c>
      <c r="M38" s="65" t="str">
        <f t="shared" si="5"/>
        <v/>
      </c>
      <c r="N38" s="67" t="str">
        <f t="shared" si="6"/>
        <v/>
      </c>
      <c r="O38" s="1123"/>
      <c r="P38" s="1124"/>
      <c r="Q38" s="1125"/>
    </row>
    <row r="39" spans="1:17" ht="19.7" customHeight="1">
      <c r="A39" s="61"/>
      <c r="B39" s="62"/>
      <c r="C39" s="1121"/>
      <c r="D39" s="1122"/>
      <c r="E39" s="63"/>
      <c r="F39" s="64"/>
      <c r="G39" s="65"/>
      <c r="H39" s="66"/>
      <c r="I39" s="67" t="str">
        <f t="shared" si="3"/>
        <v/>
      </c>
      <c r="J39" s="65" t="s">
        <v>123</v>
      </c>
      <c r="K39" s="66" t="s">
        <v>123</v>
      </c>
      <c r="L39" s="67" t="str">
        <f t="shared" si="4"/>
        <v/>
      </c>
      <c r="M39" s="65" t="str">
        <f t="shared" si="5"/>
        <v/>
      </c>
      <c r="N39" s="67" t="str">
        <f t="shared" si="6"/>
        <v/>
      </c>
      <c r="O39" s="1123"/>
      <c r="P39" s="1124"/>
      <c r="Q39" s="1125"/>
    </row>
    <row r="40" spans="1:17" ht="19.7" customHeight="1">
      <c r="A40" s="61"/>
      <c r="B40" s="62"/>
      <c r="C40" s="1121"/>
      <c r="D40" s="1122"/>
      <c r="E40" s="63"/>
      <c r="F40" s="64"/>
      <c r="G40" s="65"/>
      <c r="H40" s="66"/>
      <c r="I40" s="67" t="str">
        <f t="shared" si="3"/>
        <v/>
      </c>
      <c r="J40" s="65" t="s">
        <v>123</v>
      </c>
      <c r="K40" s="66" t="s">
        <v>123</v>
      </c>
      <c r="L40" s="67" t="str">
        <f t="shared" si="4"/>
        <v/>
      </c>
      <c r="M40" s="65" t="str">
        <f t="shared" si="5"/>
        <v/>
      </c>
      <c r="N40" s="67" t="str">
        <f t="shared" si="6"/>
        <v/>
      </c>
      <c r="O40" s="1123"/>
      <c r="P40" s="1124"/>
      <c r="Q40" s="1125"/>
    </row>
    <row r="41" spans="1:17" ht="19.7" customHeight="1">
      <c r="A41" s="61"/>
      <c r="B41" s="62"/>
      <c r="C41" s="1121"/>
      <c r="D41" s="1122"/>
      <c r="E41" s="63"/>
      <c r="F41" s="64"/>
      <c r="G41" s="65"/>
      <c r="H41" s="66"/>
      <c r="I41" s="67" t="str">
        <f t="shared" si="3"/>
        <v/>
      </c>
      <c r="J41" s="65" t="s">
        <v>123</v>
      </c>
      <c r="K41" s="66" t="s">
        <v>123</v>
      </c>
      <c r="L41" s="67" t="str">
        <f t="shared" si="4"/>
        <v/>
      </c>
      <c r="M41" s="65" t="str">
        <f t="shared" si="5"/>
        <v/>
      </c>
      <c r="N41" s="67" t="str">
        <f t="shared" si="6"/>
        <v/>
      </c>
      <c r="O41" s="1123"/>
      <c r="P41" s="1124"/>
      <c r="Q41" s="1125"/>
    </row>
    <row r="42" spans="1:17" ht="19.7" customHeight="1">
      <c r="A42" s="61"/>
      <c r="B42" s="62"/>
      <c r="C42" s="1121"/>
      <c r="D42" s="1122"/>
      <c r="E42" s="63"/>
      <c r="F42" s="64"/>
      <c r="G42" s="65"/>
      <c r="H42" s="66"/>
      <c r="I42" s="67" t="str">
        <f t="shared" si="3"/>
        <v/>
      </c>
      <c r="J42" s="65" t="s">
        <v>123</v>
      </c>
      <c r="K42" s="66" t="s">
        <v>123</v>
      </c>
      <c r="L42" s="67" t="str">
        <f t="shared" si="4"/>
        <v/>
      </c>
      <c r="M42" s="65" t="str">
        <f t="shared" si="5"/>
        <v/>
      </c>
      <c r="N42" s="67" t="str">
        <f t="shared" si="6"/>
        <v/>
      </c>
      <c r="O42" s="1123"/>
      <c r="P42" s="1124"/>
      <c r="Q42" s="1125"/>
    </row>
    <row r="43" spans="1:17" ht="19.7" customHeight="1">
      <c r="A43" s="61"/>
      <c r="B43" s="62"/>
      <c r="C43" s="1121"/>
      <c r="D43" s="1122"/>
      <c r="E43" s="63"/>
      <c r="F43" s="64"/>
      <c r="G43" s="65"/>
      <c r="H43" s="66"/>
      <c r="I43" s="67" t="str">
        <f t="shared" si="3"/>
        <v/>
      </c>
      <c r="J43" s="65" t="s">
        <v>123</v>
      </c>
      <c r="K43" s="66" t="s">
        <v>123</v>
      </c>
      <c r="L43" s="67" t="str">
        <f t="shared" si="4"/>
        <v/>
      </c>
      <c r="M43" s="65" t="str">
        <f t="shared" si="5"/>
        <v/>
      </c>
      <c r="N43" s="67" t="str">
        <f t="shared" si="6"/>
        <v/>
      </c>
      <c r="O43" s="1123"/>
      <c r="P43" s="1124"/>
      <c r="Q43" s="1125"/>
    </row>
    <row r="44" spans="1:17" ht="19.7" customHeight="1">
      <c r="A44" s="61"/>
      <c r="B44" s="62"/>
      <c r="C44" s="1121"/>
      <c r="D44" s="1122"/>
      <c r="E44" s="63"/>
      <c r="F44" s="64"/>
      <c r="G44" s="65"/>
      <c r="H44" s="66"/>
      <c r="I44" s="67" t="str">
        <f t="shared" si="3"/>
        <v/>
      </c>
      <c r="J44" s="65" t="s">
        <v>123</v>
      </c>
      <c r="K44" s="66" t="s">
        <v>123</v>
      </c>
      <c r="L44" s="67" t="str">
        <f t="shared" si="4"/>
        <v/>
      </c>
      <c r="M44" s="65" t="str">
        <f t="shared" si="5"/>
        <v/>
      </c>
      <c r="N44" s="67" t="str">
        <f t="shared" si="6"/>
        <v/>
      </c>
      <c r="O44" s="1123"/>
      <c r="P44" s="1124"/>
      <c r="Q44" s="1125"/>
    </row>
    <row r="45" spans="1:17" ht="19.7" customHeight="1">
      <c r="A45" s="61"/>
      <c r="B45" s="62"/>
      <c r="C45" s="1121"/>
      <c r="D45" s="1122"/>
      <c r="E45" s="63"/>
      <c r="F45" s="64"/>
      <c r="G45" s="65"/>
      <c r="H45" s="66"/>
      <c r="I45" s="67" t="str">
        <f t="shared" si="3"/>
        <v/>
      </c>
      <c r="J45" s="65" t="s">
        <v>123</v>
      </c>
      <c r="K45" s="66" t="s">
        <v>123</v>
      </c>
      <c r="L45" s="67" t="str">
        <f t="shared" si="4"/>
        <v/>
      </c>
      <c r="M45" s="65" t="str">
        <f t="shared" si="5"/>
        <v/>
      </c>
      <c r="N45" s="67" t="str">
        <f t="shared" si="6"/>
        <v/>
      </c>
      <c r="O45" s="1123"/>
      <c r="P45" s="1124"/>
      <c r="Q45" s="1125"/>
    </row>
    <row r="46" spans="1:17" ht="19.7" customHeight="1">
      <c r="A46" s="61"/>
      <c r="B46" s="62"/>
      <c r="C46" s="1121"/>
      <c r="D46" s="1122"/>
      <c r="E46" s="63"/>
      <c r="F46" s="64"/>
      <c r="G46" s="65"/>
      <c r="H46" s="66"/>
      <c r="I46" s="67" t="str">
        <f t="shared" si="3"/>
        <v/>
      </c>
      <c r="J46" s="65" t="s">
        <v>123</v>
      </c>
      <c r="K46" s="66" t="s">
        <v>123</v>
      </c>
      <c r="L46" s="67" t="str">
        <f t="shared" si="4"/>
        <v/>
      </c>
      <c r="M46" s="65" t="str">
        <f t="shared" si="5"/>
        <v/>
      </c>
      <c r="N46" s="67" t="str">
        <f t="shared" si="6"/>
        <v/>
      </c>
      <c r="O46" s="1123"/>
      <c r="P46" s="1124"/>
      <c r="Q46" s="1125"/>
    </row>
    <row r="47" spans="1:17" ht="19.7" customHeight="1">
      <c r="A47" s="61"/>
      <c r="B47" s="62"/>
      <c r="C47" s="1121"/>
      <c r="D47" s="1122"/>
      <c r="E47" s="63"/>
      <c r="F47" s="64"/>
      <c r="G47" s="65"/>
      <c r="H47" s="66"/>
      <c r="I47" s="67" t="str">
        <f t="shared" si="3"/>
        <v/>
      </c>
      <c r="J47" s="65" t="s">
        <v>123</v>
      </c>
      <c r="K47" s="66" t="s">
        <v>123</v>
      </c>
      <c r="L47" s="67" t="str">
        <f t="shared" si="4"/>
        <v/>
      </c>
      <c r="M47" s="65" t="str">
        <f t="shared" si="5"/>
        <v/>
      </c>
      <c r="N47" s="67" t="str">
        <f t="shared" si="6"/>
        <v/>
      </c>
      <c r="O47" s="1123"/>
      <c r="P47" s="1124"/>
      <c r="Q47" s="1125"/>
    </row>
    <row r="48" spans="1:17" ht="19.7" customHeight="1">
      <c r="A48" s="61"/>
      <c r="B48" s="62"/>
      <c r="C48" s="1121"/>
      <c r="D48" s="1122"/>
      <c r="E48" s="63"/>
      <c r="F48" s="64"/>
      <c r="G48" s="65"/>
      <c r="H48" s="66"/>
      <c r="I48" s="67" t="str">
        <f t="shared" si="3"/>
        <v/>
      </c>
      <c r="J48" s="65" t="s">
        <v>123</v>
      </c>
      <c r="K48" s="66" t="s">
        <v>123</v>
      </c>
      <c r="L48" s="67" t="str">
        <f t="shared" si="4"/>
        <v/>
      </c>
      <c r="M48" s="65" t="str">
        <f t="shared" si="5"/>
        <v/>
      </c>
      <c r="N48" s="67" t="str">
        <f t="shared" si="6"/>
        <v/>
      </c>
      <c r="O48" s="1123"/>
      <c r="P48" s="1124"/>
      <c r="Q48" s="1125"/>
    </row>
    <row r="49" spans="1:17" ht="19.7" customHeight="1">
      <c r="A49" s="61"/>
      <c r="B49" s="62"/>
      <c r="C49" s="1121"/>
      <c r="D49" s="1122"/>
      <c r="E49" s="63"/>
      <c r="F49" s="64"/>
      <c r="G49" s="65"/>
      <c r="H49" s="66"/>
      <c r="I49" s="67" t="str">
        <f t="shared" si="3"/>
        <v/>
      </c>
      <c r="J49" s="65" t="s">
        <v>123</v>
      </c>
      <c r="K49" s="66" t="s">
        <v>123</v>
      </c>
      <c r="L49" s="67" t="str">
        <f t="shared" si="4"/>
        <v/>
      </c>
      <c r="M49" s="65" t="str">
        <f t="shared" si="5"/>
        <v/>
      </c>
      <c r="N49" s="67" t="str">
        <f t="shared" si="6"/>
        <v/>
      </c>
      <c r="O49" s="1123"/>
      <c r="P49" s="1124"/>
      <c r="Q49" s="1125"/>
    </row>
    <row r="50" spans="1:17" ht="19.7" customHeight="1">
      <c r="A50" s="61"/>
      <c r="B50" s="62"/>
      <c r="C50" s="1121"/>
      <c r="D50" s="1122"/>
      <c r="E50" s="63"/>
      <c r="F50" s="64"/>
      <c r="G50" s="65"/>
      <c r="H50" s="66"/>
      <c r="I50" s="67" t="str">
        <f t="shared" si="3"/>
        <v/>
      </c>
      <c r="J50" s="65" t="s">
        <v>123</v>
      </c>
      <c r="K50" s="66" t="s">
        <v>123</v>
      </c>
      <c r="L50" s="67" t="str">
        <f t="shared" si="4"/>
        <v/>
      </c>
      <c r="M50" s="65" t="str">
        <f t="shared" si="5"/>
        <v/>
      </c>
      <c r="N50" s="67" t="str">
        <f t="shared" si="6"/>
        <v/>
      </c>
      <c r="O50" s="1123"/>
      <c r="P50" s="1124"/>
      <c r="Q50" s="1125"/>
    </row>
    <row r="51" spans="1:17" ht="19.7" customHeight="1">
      <c r="A51" s="61"/>
      <c r="B51" s="62"/>
      <c r="C51" s="1121"/>
      <c r="D51" s="1122"/>
      <c r="E51" s="63"/>
      <c r="F51" s="64"/>
      <c r="G51" s="65"/>
      <c r="H51" s="66"/>
      <c r="I51" s="67" t="str">
        <f t="shared" si="3"/>
        <v/>
      </c>
      <c r="J51" s="65" t="s">
        <v>123</v>
      </c>
      <c r="K51" s="66" t="s">
        <v>123</v>
      </c>
      <c r="L51" s="67" t="str">
        <f t="shared" si="4"/>
        <v/>
      </c>
      <c r="M51" s="65" t="str">
        <f t="shared" si="5"/>
        <v/>
      </c>
      <c r="N51" s="67" t="str">
        <f t="shared" si="6"/>
        <v/>
      </c>
      <c r="O51" s="1123"/>
      <c r="P51" s="1124"/>
      <c r="Q51" s="1125"/>
    </row>
    <row r="52" spans="1:17" ht="19.7" customHeight="1">
      <c r="A52" s="61"/>
      <c r="B52" s="62" t="s">
        <v>123</v>
      </c>
      <c r="C52" s="1121"/>
      <c r="D52" s="1122"/>
      <c r="E52" s="63"/>
      <c r="F52" s="64"/>
      <c r="G52" s="65"/>
      <c r="H52" s="66" t="s">
        <v>123</v>
      </c>
      <c r="I52" s="67" t="str">
        <f t="shared" si="3"/>
        <v/>
      </c>
      <c r="J52" s="65" t="s">
        <v>123</v>
      </c>
      <c r="K52" s="66" t="s">
        <v>123</v>
      </c>
      <c r="L52" s="67" t="str">
        <f t="shared" si="4"/>
        <v/>
      </c>
      <c r="M52" s="65" t="str">
        <f t="shared" si="5"/>
        <v/>
      </c>
      <c r="N52" s="67" t="str">
        <f t="shared" si="6"/>
        <v/>
      </c>
      <c r="O52" s="1123" t="s">
        <v>123</v>
      </c>
      <c r="P52" s="1124"/>
      <c r="Q52" s="1125"/>
    </row>
    <row r="53" spans="1:17" ht="19.7" customHeight="1">
      <c r="A53" s="61"/>
      <c r="B53" s="62" t="s">
        <v>123</v>
      </c>
      <c r="C53" s="1121"/>
      <c r="D53" s="1122"/>
      <c r="E53" s="63" t="s">
        <v>123</v>
      </c>
      <c r="F53" s="64"/>
      <c r="G53" s="65"/>
      <c r="H53" s="66" t="s">
        <v>123</v>
      </c>
      <c r="I53" s="67" t="str">
        <f t="shared" si="3"/>
        <v/>
      </c>
      <c r="J53" s="65" t="s">
        <v>123</v>
      </c>
      <c r="K53" s="66" t="s">
        <v>123</v>
      </c>
      <c r="L53" s="67" t="str">
        <f t="shared" si="4"/>
        <v/>
      </c>
      <c r="M53" s="65" t="str">
        <f t="shared" si="5"/>
        <v/>
      </c>
      <c r="N53" s="67" t="str">
        <f t="shared" si="6"/>
        <v/>
      </c>
      <c r="O53" s="1123" t="s">
        <v>123</v>
      </c>
      <c r="P53" s="1124"/>
      <c r="Q53" s="1125"/>
    </row>
    <row r="54" spans="1:17" ht="19.7" customHeight="1">
      <c r="A54" s="61"/>
      <c r="B54" s="62" t="s">
        <v>123</v>
      </c>
      <c r="C54" s="1121"/>
      <c r="D54" s="1122"/>
      <c r="E54" s="63" t="s">
        <v>123</v>
      </c>
      <c r="F54" s="64"/>
      <c r="G54" s="65"/>
      <c r="H54" s="66" t="s">
        <v>123</v>
      </c>
      <c r="I54" s="67" t="str">
        <f t="shared" si="3"/>
        <v/>
      </c>
      <c r="J54" s="65" t="s">
        <v>123</v>
      </c>
      <c r="K54" s="66" t="s">
        <v>123</v>
      </c>
      <c r="L54" s="67" t="str">
        <f t="shared" si="4"/>
        <v/>
      </c>
      <c r="M54" s="65" t="str">
        <f t="shared" si="5"/>
        <v/>
      </c>
      <c r="N54" s="67" t="str">
        <f t="shared" si="6"/>
        <v/>
      </c>
      <c r="O54" s="1123" t="s">
        <v>123</v>
      </c>
      <c r="P54" s="1124"/>
      <c r="Q54" s="1125"/>
    </row>
    <row r="55" spans="1:17" ht="19.7" customHeight="1">
      <c r="A55" s="61"/>
      <c r="B55" s="62"/>
      <c r="C55" s="1121"/>
      <c r="D55" s="1122"/>
      <c r="E55" s="63"/>
      <c r="F55" s="64"/>
      <c r="G55" s="65"/>
      <c r="H55" s="66"/>
      <c r="I55" s="67" t="str">
        <f t="shared" si="3"/>
        <v/>
      </c>
      <c r="J55" s="65" t="s">
        <v>123</v>
      </c>
      <c r="K55" s="66" t="s">
        <v>123</v>
      </c>
      <c r="L55" s="67" t="str">
        <f t="shared" si="4"/>
        <v/>
      </c>
      <c r="M55" s="65" t="str">
        <f t="shared" si="5"/>
        <v/>
      </c>
      <c r="N55" s="67" t="str">
        <f t="shared" si="6"/>
        <v/>
      </c>
      <c r="O55" s="1123"/>
      <c r="P55" s="1124"/>
      <c r="Q55" s="1125"/>
    </row>
    <row r="56" spans="1:17" ht="19.7" customHeight="1">
      <c r="A56" s="61"/>
      <c r="B56" s="62"/>
      <c r="C56" s="1121"/>
      <c r="D56" s="1122"/>
      <c r="E56" s="63"/>
      <c r="F56" s="64"/>
      <c r="G56" s="65"/>
      <c r="H56" s="66"/>
      <c r="I56" s="67" t="str">
        <f t="shared" si="3"/>
        <v/>
      </c>
      <c r="J56" s="65" t="s">
        <v>123</v>
      </c>
      <c r="K56" s="66" t="s">
        <v>123</v>
      </c>
      <c r="L56" s="67" t="str">
        <f t="shared" si="4"/>
        <v/>
      </c>
      <c r="M56" s="65" t="str">
        <f t="shared" si="5"/>
        <v/>
      </c>
      <c r="N56" s="67" t="str">
        <f t="shared" si="6"/>
        <v/>
      </c>
      <c r="O56" s="1123"/>
      <c r="P56" s="1124"/>
      <c r="Q56" s="1125"/>
    </row>
    <row r="57" spans="1:17" ht="19.7" customHeight="1">
      <c r="A57" s="61"/>
      <c r="B57" s="62"/>
      <c r="C57" s="1121"/>
      <c r="D57" s="1122"/>
      <c r="E57" s="63"/>
      <c r="F57" s="64"/>
      <c r="G57" s="65"/>
      <c r="H57" s="66"/>
      <c r="I57" s="67" t="str">
        <f t="shared" si="3"/>
        <v/>
      </c>
      <c r="J57" s="65" t="s">
        <v>123</v>
      </c>
      <c r="K57" s="66" t="s">
        <v>123</v>
      </c>
      <c r="L57" s="67" t="str">
        <f t="shared" si="4"/>
        <v/>
      </c>
      <c r="M57" s="65" t="str">
        <f t="shared" si="5"/>
        <v/>
      </c>
      <c r="N57" s="67" t="str">
        <f t="shared" si="6"/>
        <v/>
      </c>
      <c r="O57" s="1123"/>
      <c r="P57" s="1124"/>
      <c r="Q57" s="1125"/>
    </row>
    <row r="58" spans="1:17" ht="19.7" customHeight="1">
      <c r="A58" s="61"/>
      <c r="B58" s="62"/>
      <c r="C58" s="1121"/>
      <c r="D58" s="1122"/>
      <c r="E58" s="63"/>
      <c r="F58" s="64"/>
      <c r="G58" s="65"/>
      <c r="H58" s="66"/>
      <c r="I58" s="67" t="str">
        <f t="shared" si="3"/>
        <v/>
      </c>
      <c r="J58" s="65" t="s">
        <v>123</v>
      </c>
      <c r="K58" s="66" t="s">
        <v>123</v>
      </c>
      <c r="L58" s="67" t="str">
        <f t="shared" si="4"/>
        <v/>
      </c>
      <c r="M58" s="65" t="str">
        <f t="shared" si="5"/>
        <v/>
      </c>
      <c r="N58" s="67" t="str">
        <f t="shared" si="6"/>
        <v/>
      </c>
      <c r="O58" s="1123"/>
      <c r="P58" s="1124"/>
      <c r="Q58" s="1125"/>
    </row>
    <row r="59" spans="1:17" ht="19.7" customHeight="1">
      <c r="A59" s="61"/>
      <c r="B59" s="62"/>
      <c r="C59" s="1121"/>
      <c r="D59" s="1122"/>
      <c r="E59" s="63"/>
      <c r="F59" s="64"/>
      <c r="G59" s="65"/>
      <c r="H59" s="66"/>
      <c r="I59" s="67" t="str">
        <f t="shared" si="3"/>
        <v/>
      </c>
      <c r="J59" s="65" t="s">
        <v>123</v>
      </c>
      <c r="K59" s="66" t="s">
        <v>123</v>
      </c>
      <c r="L59" s="67" t="str">
        <f t="shared" si="4"/>
        <v/>
      </c>
      <c r="M59" s="65" t="str">
        <f t="shared" si="5"/>
        <v/>
      </c>
      <c r="N59" s="67" t="str">
        <f t="shared" si="6"/>
        <v/>
      </c>
      <c r="O59" s="1123"/>
      <c r="P59" s="1124"/>
      <c r="Q59" s="1125"/>
    </row>
    <row r="60" spans="1:17" ht="19.7" customHeight="1">
      <c r="A60" s="61"/>
      <c r="B60" s="62"/>
      <c r="C60" s="1121"/>
      <c r="D60" s="1122"/>
      <c r="E60" s="63"/>
      <c r="F60" s="64"/>
      <c r="G60" s="65"/>
      <c r="H60" s="66"/>
      <c r="I60" s="67" t="str">
        <f t="shared" si="3"/>
        <v/>
      </c>
      <c r="J60" s="65" t="s">
        <v>123</v>
      </c>
      <c r="K60" s="66" t="s">
        <v>123</v>
      </c>
      <c r="L60" s="67" t="str">
        <f t="shared" si="4"/>
        <v/>
      </c>
      <c r="M60" s="65" t="str">
        <f t="shared" si="5"/>
        <v/>
      </c>
      <c r="N60" s="67" t="str">
        <f t="shared" si="6"/>
        <v/>
      </c>
      <c r="O60" s="1123"/>
      <c r="P60" s="1124"/>
      <c r="Q60" s="1125"/>
    </row>
    <row r="61" spans="1:17" ht="19.7" customHeight="1">
      <c r="A61" s="61"/>
      <c r="B61" s="62"/>
      <c r="C61" s="1121"/>
      <c r="D61" s="1122"/>
      <c r="E61" s="63"/>
      <c r="F61" s="64"/>
      <c r="G61" s="65"/>
      <c r="H61" s="66"/>
      <c r="I61" s="67" t="str">
        <f t="shared" si="3"/>
        <v/>
      </c>
      <c r="J61" s="65" t="s">
        <v>123</v>
      </c>
      <c r="K61" s="66" t="s">
        <v>123</v>
      </c>
      <c r="L61" s="67" t="str">
        <f t="shared" si="4"/>
        <v/>
      </c>
      <c r="M61" s="65" t="str">
        <f t="shared" si="5"/>
        <v/>
      </c>
      <c r="N61" s="67" t="str">
        <f t="shared" si="6"/>
        <v/>
      </c>
      <c r="O61" s="1123"/>
      <c r="P61" s="1124"/>
      <c r="Q61" s="1125"/>
    </row>
    <row r="62" spans="1:17" ht="19.7" customHeight="1">
      <c r="A62" s="61"/>
      <c r="B62" s="62"/>
      <c r="C62" s="1121"/>
      <c r="D62" s="1122"/>
      <c r="E62" s="63"/>
      <c r="F62" s="64"/>
      <c r="G62" s="65"/>
      <c r="H62" s="66"/>
      <c r="I62" s="67" t="str">
        <f t="shared" si="3"/>
        <v/>
      </c>
      <c r="J62" s="65" t="s">
        <v>123</v>
      </c>
      <c r="K62" s="66" t="s">
        <v>123</v>
      </c>
      <c r="L62" s="67" t="str">
        <f t="shared" si="4"/>
        <v/>
      </c>
      <c r="M62" s="65" t="str">
        <f t="shared" si="5"/>
        <v/>
      </c>
      <c r="N62" s="67" t="str">
        <f t="shared" si="6"/>
        <v/>
      </c>
      <c r="O62" s="1123"/>
      <c r="P62" s="1124"/>
      <c r="Q62" s="1125"/>
    </row>
    <row r="63" spans="1:17" ht="19.7" customHeight="1">
      <c r="A63" s="61"/>
      <c r="B63" s="62"/>
      <c r="C63" s="1121"/>
      <c r="D63" s="1122"/>
      <c r="E63" s="63"/>
      <c r="F63" s="64"/>
      <c r="G63" s="65"/>
      <c r="H63" s="66"/>
      <c r="I63" s="67" t="str">
        <f t="shared" si="3"/>
        <v/>
      </c>
      <c r="J63" s="65" t="s">
        <v>123</v>
      </c>
      <c r="K63" s="66" t="s">
        <v>123</v>
      </c>
      <c r="L63" s="67" t="str">
        <f t="shared" si="4"/>
        <v/>
      </c>
      <c r="M63" s="65" t="str">
        <f t="shared" si="5"/>
        <v/>
      </c>
      <c r="N63" s="67" t="str">
        <f t="shared" si="6"/>
        <v/>
      </c>
      <c r="O63" s="1123"/>
      <c r="P63" s="1124"/>
      <c r="Q63" s="1125"/>
    </row>
    <row r="64" spans="1:17" ht="19.7" customHeight="1">
      <c r="A64" s="61"/>
      <c r="B64" s="62"/>
      <c r="C64" s="1121"/>
      <c r="D64" s="1122"/>
      <c r="E64" s="63"/>
      <c r="F64" s="64"/>
      <c r="G64" s="65"/>
      <c r="H64" s="66"/>
      <c r="I64" s="67" t="str">
        <f t="shared" si="3"/>
        <v/>
      </c>
      <c r="J64" s="65" t="s">
        <v>123</v>
      </c>
      <c r="K64" s="66" t="s">
        <v>123</v>
      </c>
      <c r="L64" s="67" t="str">
        <f t="shared" si="4"/>
        <v/>
      </c>
      <c r="M64" s="65" t="str">
        <f t="shared" si="5"/>
        <v/>
      </c>
      <c r="N64" s="67" t="str">
        <f t="shared" si="6"/>
        <v/>
      </c>
      <c r="O64" s="1123"/>
      <c r="P64" s="1124"/>
      <c r="Q64" s="1125"/>
    </row>
    <row r="65" spans="1:17" ht="19.7" customHeight="1">
      <c r="A65" s="61"/>
      <c r="B65" s="62"/>
      <c r="C65" s="1121"/>
      <c r="D65" s="1122"/>
      <c r="E65" s="63"/>
      <c r="F65" s="64"/>
      <c r="G65" s="65"/>
      <c r="H65" s="66"/>
      <c r="I65" s="67" t="str">
        <f t="shared" si="3"/>
        <v/>
      </c>
      <c r="J65" s="65" t="s">
        <v>123</v>
      </c>
      <c r="K65" s="66" t="s">
        <v>123</v>
      </c>
      <c r="L65" s="67" t="str">
        <f t="shared" si="4"/>
        <v/>
      </c>
      <c r="M65" s="65" t="str">
        <f t="shared" si="5"/>
        <v/>
      </c>
      <c r="N65" s="67" t="str">
        <f t="shared" si="6"/>
        <v/>
      </c>
      <c r="O65" s="1123"/>
      <c r="P65" s="1124"/>
      <c r="Q65" s="1125"/>
    </row>
    <row r="66" spans="1:17" ht="19.7" customHeight="1">
      <c r="A66" s="61"/>
      <c r="B66" s="62"/>
      <c r="C66" s="1121"/>
      <c r="D66" s="1122"/>
      <c r="E66" s="63"/>
      <c r="F66" s="64"/>
      <c r="G66" s="65"/>
      <c r="H66" s="66"/>
      <c r="I66" s="67" t="str">
        <f t="shared" si="3"/>
        <v/>
      </c>
      <c r="J66" s="65" t="s">
        <v>123</v>
      </c>
      <c r="K66" s="66" t="s">
        <v>123</v>
      </c>
      <c r="L66" s="67" t="str">
        <f t="shared" si="4"/>
        <v/>
      </c>
      <c r="M66" s="65" t="str">
        <f t="shared" si="5"/>
        <v/>
      </c>
      <c r="N66" s="67" t="str">
        <f t="shared" si="6"/>
        <v/>
      </c>
      <c r="O66" s="1123"/>
      <c r="P66" s="1124"/>
      <c r="Q66" s="1125"/>
    </row>
    <row r="67" spans="1:17" ht="19.7" customHeight="1">
      <c r="A67" s="61"/>
      <c r="B67" s="62"/>
      <c r="C67" s="1121"/>
      <c r="D67" s="1122"/>
      <c r="E67" s="63"/>
      <c r="F67" s="64"/>
      <c r="G67" s="65"/>
      <c r="H67" s="66"/>
      <c r="I67" s="67" t="str">
        <f t="shared" si="3"/>
        <v/>
      </c>
      <c r="J67" s="65" t="s">
        <v>123</v>
      </c>
      <c r="K67" s="66" t="s">
        <v>123</v>
      </c>
      <c r="L67" s="67" t="str">
        <f t="shared" si="4"/>
        <v/>
      </c>
      <c r="M67" s="65" t="str">
        <f t="shared" si="5"/>
        <v/>
      </c>
      <c r="N67" s="67" t="str">
        <f t="shared" si="6"/>
        <v/>
      </c>
      <c r="O67" s="1123"/>
      <c r="P67" s="1124"/>
      <c r="Q67" s="1125"/>
    </row>
    <row r="68" spans="1:17" ht="19.7" customHeight="1">
      <c r="A68" s="61"/>
      <c r="B68" s="62"/>
      <c r="C68" s="1121"/>
      <c r="D68" s="1122"/>
      <c r="E68" s="63"/>
      <c r="F68" s="64"/>
      <c r="G68" s="65"/>
      <c r="H68" s="66"/>
      <c r="I68" s="67" t="str">
        <f t="shared" si="3"/>
        <v/>
      </c>
      <c r="J68" s="65" t="s">
        <v>123</v>
      </c>
      <c r="K68" s="66" t="s">
        <v>123</v>
      </c>
      <c r="L68" s="67" t="str">
        <f t="shared" si="4"/>
        <v/>
      </c>
      <c r="M68" s="65" t="str">
        <f t="shared" si="5"/>
        <v/>
      </c>
      <c r="N68" s="67" t="str">
        <f t="shared" si="6"/>
        <v/>
      </c>
      <c r="O68" s="1123"/>
      <c r="P68" s="1124"/>
      <c r="Q68" s="1125"/>
    </row>
    <row r="69" spans="1:17" ht="19.7" customHeight="1">
      <c r="A69" s="61"/>
      <c r="B69" s="62"/>
      <c r="C69" s="1121"/>
      <c r="D69" s="1122"/>
      <c r="E69" s="63"/>
      <c r="F69" s="64"/>
      <c r="G69" s="65"/>
      <c r="H69" s="66"/>
      <c r="I69" s="67" t="str">
        <f t="shared" si="3"/>
        <v/>
      </c>
      <c r="J69" s="65" t="s">
        <v>123</v>
      </c>
      <c r="K69" s="66" t="s">
        <v>123</v>
      </c>
      <c r="L69" s="67" t="str">
        <f t="shared" si="4"/>
        <v/>
      </c>
      <c r="M69" s="65" t="str">
        <f t="shared" si="5"/>
        <v/>
      </c>
      <c r="N69" s="67" t="str">
        <f t="shared" si="6"/>
        <v/>
      </c>
      <c r="O69" s="1123"/>
      <c r="P69" s="1124"/>
      <c r="Q69" s="1125"/>
    </row>
    <row r="70" spans="1:17" ht="19.7" customHeight="1">
      <c r="A70" s="61"/>
      <c r="B70" s="62"/>
      <c r="C70" s="1121"/>
      <c r="D70" s="1122"/>
      <c r="E70" s="63"/>
      <c r="F70" s="64"/>
      <c r="G70" s="65"/>
      <c r="H70" s="66"/>
      <c r="I70" s="67" t="str">
        <f t="shared" si="3"/>
        <v/>
      </c>
      <c r="J70" s="65" t="s">
        <v>123</v>
      </c>
      <c r="K70" s="66" t="s">
        <v>123</v>
      </c>
      <c r="L70" s="67" t="str">
        <f t="shared" si="4"/>
        <v/>
      </c>
      <c r="M70" s="65" t="str">
        <f t="shared" si="5"/>
        <v/>
      </c>
      <c r="N70" s="67" t="str">
        <f t="shared" si="6"/>
        <v/>
      </c>
      <c r="O70" s="1123"/>
      <c r="P70" s="1124"/>
      <c r="Q70" s="1125"/>
    </row>
    <row r="71" spans="1:17" ht="19.7" customHeight="1">
      <c r="A71" s="61"/>
      <c r="B71" s="62"/>
      <c r="C71" s="1121"/>
      <c r="D71" s="1122"/>
      <c r="E71" s="63"/>
      <c r="F71" s="64"/>
      <c r="G71" s="65"/>
      <c r="H71" s="66"/>
      <c r="I71" s="67" t="str">
        <f t="shared" si="3"/>
        <v/>
      </c>
      <c r="J71" s="65" t="s">
        <v>123</v>
      </c>
      <c r="K71" s="66" t="s">
        <v>123</v>
      </c>
      <c r="L71" s="67" t="str">
        <f t="shared" si="4"/>
        <v/>
      </c>
      <c r="M71" s="65" t="str">
        <f t="shared" si="5"/>
        <v/>
      </c>
      <c r="N71" s="67" t="str">
        <f t="shared" si="6"/>
        <v/>
      </c>
      <c r="O71" s="1123"/>
      <c r="P71" s="1124"/>
      <c r="Q71" s="1125"/>
    </row>
    <row r="72" spans="1:17" ht="19.7" customHeight="1">
      <c r="A72" s="61"/>
      <c r="B72" s="62"/>
      <c r="C72" s="1121"/>
      <c r="D72" s="1122"/>
      <c r="E72" s="63"/>
      <c r="F72" s="64"/>
      <c r="G72" s="65"/>
      <c r="H72" s="66"/>
      <c r="I72" s="67" t="str">
        <f t="shared" ref="I72:I98" si="7">IF(AND(ISNUMBER(G72), ISNUMBER(H72)), ROUND(G72*H72,0), "")</f>
        <v/>
      </c>
      <c r="J72" s="65" t="s">
        <v>123</v>
      </c>
      <c r="K72" s="66" t="s">
        <v>123</v>
      </c>
      <c r="L72" s="67" t="str">
        <f t="shared" ref="L72:L98" si="8">IF(AND(ISNUMBER(J72), ISNUMBER(K72)), ROUND(J72*K72, 0), "")</f>
        <v/>
      </c>
      <c r="M72" s="65" t="str">
        <f t="shared" ref="M72:M98" si="9">IF(LENB(J72)&gt;0,IF(ISERROR(J72-G72),J72,ROUND(J72-G72,3)),"")</f>
        <v/>
      </c>
      <c r="N72" s="67" t="str">
        <f t="shared" ref="N72:N98" si="10">IF(LENB(L72)&gt;0,IF(ISERROR(L72-I72),L72,L72-I72),"")</f>
        <v/>
      </c>
      <c r="O72" s="1123"/>
      <c r="P72" s="1124"/>
      <c r="Q72" s="1125"/>
    </row>
    <row r="73" spans="1:17" ht="19.7" customHeight="1">
      <c r="A73" s="61"/>
      <c r="B73" s="62"/>
      <c r="C73" s="1121"/>
      <c r="D73" s="1122"/>
      <c r="E73" s="63"/>
      <c r="F73" s="64"/>
      <c r="G73" s="65"/>
      <c r="H73" s="66"/>
      <c r="I73" s="67" t="str">
        <f t="shared" si="7"/>
        <v/>
      </c>
      <c r="J73" s="65" t="s">
        <v>123</v>
      </c>
      <c r="K73" s="66" t="s">
        <v>123</v>
      </c>
      <c r="L73" s="67" t="str">
        <f t="shared" si="8"/>
        <v/>
      </c>
      <c r="M73" s="65" t="str">
        <f t="shared" si="9"/>
        <v/>
      </c>
      <c r="N73" s="67" t="str">
        <f t="shared" si="10"/>
        <v/>
      </c>
      <c r="O73" s="1123"/>
      <c r="P73" s="1124"/>
      <c r="Q73" s="1125"/>
    </row>
    <row r="74" spans="1:17" ht="19.7" customHeight="1">
      <c r="A74" s="61"/>
      <c r="B74" s="62"/>
      <c r="C74" s="1121"/>
      <c r="D74" s="1122"/>
      <c r="E74" s="63"/>
      <c r="F74" s="64"/>
      <c r="G74" s="65"/>
      <c r="H74" s="66"/>
      <c r="I74" s="67" t="str">
        <f t="shared" si="7"/>
        <v/>
      </c>
      <c r="J74" s="65" t="s">
        <v>123</v>
      </c>
      <c r="K74" s="66" t="s">
        <v>123</v>
      </c>
      <c r="L74" s="67" t="str">
        <f t="shared" si="8"/>
        <v/>
      </c>
      <c r="M74" s="65" t="str">
        <f t="shared" si="9"/>
        <v/>
      </c>
      <c r="N74" s="67" t="str">
        <f t="shared" si="10"/>
        <v/>
      </c>
      <c r="O74" s="1123"/>
      <c r="P74" s="1124"/>
      <c r="Q74" s="1125"/>
    </row>
    <row r="75" spans="1:17" ht="19.7" customHeight="1">
      <c r="A75" s="61"/>
      <c r="B75" s="62"/>
      <c r="C75" s="1121"/>
      <c r="D75" s="1122"/>
      <c r="E75" s="63"/>
      <c r="F75" s="64"/>
      <c r="G75" s="65"/>
      <c r="H75" s="66"/>
      <c r="I75" s="67" t="str">
        <f t="shared" si="7"/>
        <v/>
      </c>
      <c r="J75" s="65" t="s">
        <v>123</v>
      </c>
      <c r="K75" s="66" t="s">
        <v>123</v>
      </c>
      <c r="L75" s="67" t="str">
        <f t="shared" si="8"/>
        <v/>
      </c>
      <c r="M75" s="65" t="str">
        <f t="shared" si="9"/>
        <v/>
      </c>
      <c r="N75" s="67" t="str">
        <f t="shared" si="10"/>
        <v/>
      </c>
      <c r="O75" s="1123"/>
      <c r="P75" s="1124"/>
      <c r="Q75" s="1125"/>
    </row>
    <row r="76" spans="1:17" ht="19.7" customHeight="1">
      <c r="A76" s="61"/>
      <c r="B76" s="62"/>
      <c r="C76" s="1121"/>
      <c r="D76" s="1122"/>
      <c r="E76" s="63"/>
      <c r="F76" s="64"/>
      <c r="G76" s="65"/>
      <c r="H76" s="66"/>
      <c r="I76" s="67" t="str">
        <f t="shared" si="7"/>
        <v/>
      </c>
      <c r="J76" s="65" t="s">
        <v>123</v>
      </c>
      <c r="K76" s="66" t="s">
        <v>123</v>
      </c>
      <c r="L76" s="67" t="str">
        <f t="shared" si="8"/>
        <v/>
      </c>
      <c r="M76" s="65" t="str">
        <f t="shared" si="9"/>
        <v/>
      </c>
      <c r="N76" s="67" t="str">
        <f t="shared" si="10"/>
        <v/>
      </c>
      <c r="O76" s="1123"/>
      <c r="P76" s="1124"/>
      <c r="Q76" s="1125"/>
    </row>
    <row r="77" spans="1:17" ht="19.7" customHeight="1">
      <c r="A77" s="61"/>
      <c r="B77" s="62" t="s">
        <v>123</v>
      </c>
      <c r="C77" s="1121"/>
      <c r="D77" s="1122"/>
      <c r="E77" s="63"/>
      <c r="F77" s="64"/>
      <c r="G77" s="65"/>
      <c r="H77" s="66" t="s">
        <v>123</v>
      </c>
      <c r="I77" s="67" t="str">
        <f t="shared" si="7"/>
        <v/>
      </c>
      <c r="J77" s="65" t="s">
        <v>123</v>
      </c>
      <c r="K77" s="66" t="s">
        <v>123</v>
      </c>
      <c r="L77" s="67" t="str">
        <f t="shared" si="8"/>
        <v/>
      </c>
      <c r="M77" s="65" t="str">
        <f t="shared" si="9"/>
        <v/>
      </c>
      <c r="N77" s="67" t="str">
        <f t="shared" si="10"/>
        <v/>
      </c>
      <c r="O77" s="1123" t="s">
        <v>123</v>
      </c>
      <c r="P77" s="1124"/>
      <c r="Q77" s="1125"/>
    </row>
    <row r="78" spans="1:17" ht="19.7" customHeight="1">
      <c r="A78" s="61"/>
      <c r="B78" s="62" t="s">
        <v>123</v>
      </c>
      <c r="C78" s="1121"/>
      <c r="D78" s="1122"/>
      <c r="E78" s="63" t="s">
        <v>123</v>
      </c>
      <c r="F78" s="64"/>
      <c r="G78" s="65"/>
      <c r="H78" s="66" t="s">
        <v>123</v>
      </c>
      <c r="I78" s="67" t="str">
        <f t="shared" si="7"/>
        <v/>
      </c>
      <c r="J78" s="65" t="s">
        <v>123</v>
      </c>
      <c r="K78" s="66" t="s">
        <v>123</v>
      </c>
      <c r="L78" s="67" t="str">
        <f t="shared" si="8"/>
        <v/>
      </c>
      <c r="M78" s="65" t="str">
        <f t="shared" si="9"/>
        <v/>
      </c>
      <c r="N78" s="67" t="str">
        <f t="shared" si="10"/>
        <v/>
      </c>
      <c r="O78" s="1123" t="s">
        <v>123</v>
      </c>
      <c r="P78" s="1124"/>
      <c r="Q78" s="1125"/>
    </row>
    <row r="79" spans="1:17" ht="19.7" customHeight="1">
      <c r="A79" s="61"/>
      <c r="B79" s="62" t="s">
        <v>123</v>
      </c>
      <c r="C79" s="1121"/>
      <c r="D79" s="1122"/>
      <c r="E79" s="63" t="s">
        <v>123</v>
      </c>
      <c r="F79" s="64"/>
      <c r="G79" s="65"/>
      <c r="H79" s="66" t="s">
        <v>123</v>
      </c>
      <c r="I79" s="67" t="str">
        <f t="shared" si="7"/>
        <v/>
      </c>
      <c r="J79" s="65" t="s">
        <v>123</v>
      </c>
      <c r="K79" s="66" t="s">
        <v>123</v>
      </c>
      <c r="L79" s="67" t="str">
        <f t="shared" si="8"/>
        <v/>
      </c>
      <c r="M79" s="65" t="str">
        <f t="shared" si="9"/>
        <v/>
      </c>
      <c r="N79" s="67" t="str">
        <f t="shared" si="10"/>
        <v/>
      </c>
      <c r="O79" s="1123" t="s">
        <v>123</v>
      </c>
      <c r="P79" s="1124"/>
      <c r="Q79" s="1125"/>
    </row>
    <row r="80" spans="1:17" ht="19.7" customHeight="1">
      <c r="A80" s="61"/>
      <c r="B80" s="62"/>
      <c r="C80" s="1121"/>
      <c r="D80" s="1122"/>
      <c r="E80" s="63"/>
      <c r="F80" s="64"/>
      <c r="G80" s="65"/>
      <c r="H80" s="66"/>
      <c r="I80" s="67" t="str">
        <f t="shared" si="7"/>
        <v/>
      </c>
      <c r="J80" s="65" t="s">
        <v>123</v>
      </c>
      <c r="K80" s="66" t="s">
        <v>123</v>
      </c>
      <c r="L80" s="67" t="str">
        <f t="shared" si="8"/>
        <v/>
      </c>
      <c r="M80" s="65" t="str">
        <f t="shared" si="9"/>
        <v/>
      </c>
      <c r="N80" s="67" t="str">
        <f t="shared" si="10"/>
        <v/>
      </c>
      <c r="O80" s="1123"/>
      <c r="P80" s="1124"/>
      <c r="Q80" s="1125"/>
    </row>
    <row r="81" spans="1:17" ht="19.7" customHeight="1">
      <c r="A81" s="61"/>
      <c r="B81" s="62"/>
      <c r="C81" s="1121"/>
      <c r="D81" s="1122"/>
      <c r="E81" s="63"/>
      <c r="F81" s="64"/>
      <c r="G81" s="65"/>
      <c r="H81" s="66"/>
      <c r="I81" s="67" t="str">
        <f t="shared" si="7"/>
        <v/>
      </c>
      <c r="J81" s="65" t="s">
        <v>123</v>
      </c>
      <c r="K81" s="66" t="s">
        <v>123</v>
      </c>
      <c r="L81" s="67" t="str">
        <f t="shared" si="8"/>
        <v/>
      </c>
      <c r="M81" s="65" t="str">
        <f t="shared" si="9"/>
        <v/>
      </c>
      <c r="N81" s="67" t="str">
        <f t="shared" si="10"/>
        <v/>
      </c>
      <c r="O81" s="1123"/>
      <c r="P81" s="1124"/>
      <c r="Q81" s="1125"/>
    </row>
    <row r="82" spans="1:17" ht="19.7" customHeight="1">
      <c r="A82" s="61"/>
      <c r="B82" s="62"/>
      <c r="C82" s="1121"/>
      <c r="D82" s="1122"/>
      <c r="E82" s="63"/>
      <c r="F82" s="64"/>
      <c r="G82" s="65"/>
      <c r="H82" s="66"/>
      <c r="I82" s="67" t="str">
        <f t="shared" si="7"/>
        <v/>
      </c>
      <c r="J82" s="65" t="s">
        <v>123</v>
      </c>
      <c r="K82" s="66" t="s">
        <v>123</v>
      </c>
      <c r="L82" s="67" t="str">
        <f t="shared" si="8"/>
        <v/>
      </c>
      <c r="M82" s="65" t="str">
        <f t="shared" si="9"/>
        <v/>
      </c>
      <c r="N82" s="67" t="str">
        <f t="shared" si="10"/>
        <v/>
      </c>
      <c r="O82" s="1123"/>
      <c r="P82" s="1124"/>
      <c r="Q82" s="1125"/>
    </row>
    <row r="83" spans="1:17" ht="19.7" customHeight="1">
      <c r="A83" s="61"/>
      <c r="B83" s="62"/>
      <c r="C83" s="1121"/>
      <c r="D83" s="1122"/>
      <c r="E83" s="63"/>
      <c r="F83" s="64"/>
      <c r="G83" s="65"/>
      <c r="H83" s="66"/>
      <c r="I83" s="67" t="str">
        <f t="shared" si="7"/>
        <v/>
      </c>
      <c r="J83" s="65" t="s">
        <v>123</v>
      </c>
      <c r="K83" s="66" t="s">
        <v>123</v>
      </c>
      <c r="L83" s="67" t="str">
        <f t="shared" si="8"/>
        <v/>
      </c>
      <c r="M83" s="65" t="str">
        <f t="shared" si="9"/>
        <v/>
      </c>
      <c r="N83" s="67" t="str">
        <f t="shared" si="10"/>
        <v/>
      </c>
      <c r="O83" s="1123"/>
      <c r="P83" s="1124"/>
      <c r="Q83" s="1125"/>
    </row>
    <row r="84" spans="1:17" ht="19.7" customHeight="1">
      <c r="A84" s="61"/>
      <c r="B84" s="62"/>
      <c r="C84" s="1121"/>
      <c r="D84" s="1122"/>
      <c r="E84" s="63"/>
      <c r="F84" s="64"/>
      <c r="G84" s="65"/>
      <c r="H84" s="66"/>
      <c r="I84" s="67" t="str">
        <f t="shared" si="7"/>
        <v/>
      </c>
      <c r="J84" s="65" t="s">
        <v>123</v>
      </c>
      <c r="K84" s="66" t="s">
        <v>123</v>
      </c>
      <c r="L84" s="67" t="str">
        <f t="shared" si="8"/>
        <v/>
      </c>
      <c r="M84" s="65" t="str">
        <f t="shared" si="9"/>
        <v/>
      </c>
      <c r="N84" s="67" t="str">
        <f t="shared" si="10"/>
        <v/>
      </c>
      <c r="O84" s="1123"/>
      <c r="P84" s="1124"/>
      <c r="Q84" s="1125"/>
    </row>
    <row r="85" spans="1:17" ht="19.7" customHeight="1">
      <c r="A85" s="61"/>
      <c r="B85" s="62"/>
      <c r="C85" s="1121"/>
      <c r="D85" s="1122"/>
      <c r="E85" s="63"/>
      <c r="F85" s="64"/>
      <c r="G85" s="65"/>
      <c r="H85" s="66"/>
      <c r="I85" s="67" t="str">
        <f t="shared" si="7"/>
        <v/>
      </c>
      <c r="J85" s="65" t="s">
        <v>123</v>
      </c>
      <c r="K85" s="66" t="s">
        <v>123</v>
      </c>
      <c r="L85" s="67" t="str">
        <f t="shared" si="8"/>
        <v/>
      </c>
      <c r="M85" s="65" t="str">
        <f t="shared" si="9"/>
        <v/>
      </c>
      <c r="N85" s="67" t="str">
        <f t="shared" si="10"/>
        <v/>
      </c>
      <c r="O85" s="1123"/>
      <c r="P85" s="1124"/>
      <c r="Q85" s="1125"/>
    </row>
    <row r="86" spans="1:17" ht="19.7" customHeight="1">
      <c r="A86" s="61"/>
      <c r="B86" s="62"/>
      <c r="C86" s="1121"/>
      <c r="D86" s="1122"/>
      <c r="E86" s="63"/>
      <c r="F86" s="64"/>
      <c r="G86" s="65"/>
      <c r="H86" s="66"/>
      <c r="I86" s="67" t="str">
        <f t="shared" si="7"/>
        <v/>
      </c>
      <c r="J86" s="65" t="s">
        <v>123</v>
      </c>
      <c r="K86" s="66" t="s">
        <v>123</v>
      </c>
      <c r="L86" s="67" t="str">
        <f t="shared" si="8"/>
        <v/>
      </c>
      <c r="M86" s="65" t="str">
        <f t="shared" si="9"/>
        <v/>
      </c>
      <c r="N86" s="67" t="str">
        <f t="shared" si="10"/>
        <v/>
      </c>
      <c r="O86" s="1123"/>
      <c r="P86" s="1124"/>
      <c r="Q86" s="1125"/>
    </row>
    <row r="87" spans="1:17" ht="19.7" customHeight="1">
      <c r="A87" s="61"/>
      <c r="B87" s="62"/>
      <c r="C87" s="1121"/>
      <c r="D87" s="1122"/>
      <c r="E87" s="63"/>
      <c r="F87" s="64"/>
      <c r="G87" s="65"/>
      <c r="H87" s="66"/>
      <c r="I87" s="67" t="str">
        <f t="shared" si="7"/>
        <v/>
      </c>
      <c r="J87" s="65" t="s">
        <v>123</v>
      </c>
      <c r="K87" s="66" t="s">
        <v>123</v>
      </c>
      <c r="L87" s="67" t="str">
        <f t="shared" si="8"/>
        <v/>
      </c>
      <c r="M87" s="65" t="str">
        <f t="shared" si="9"/>
        <v/>
      </c>
      <c r="N87" s="67" t="str">
        <f t="shared" si="10"/>
        <v/>
      </c>
      <c r="O87" s="1123"/>
      <c r="P87" s="1124"/>
      <c r="Q87" s="1125"/>
    </row>
    <row r="88" spans="1:17" ht="19.7" customHeight="1">
      <c r="A88" s="61"/>
      <c r="B88" s="62"/>
      <c r="C88" s="1121"/>
      <c r="D88" s="1122"/>
      <c r="E88" s="63"/>
      <c r="F88" s="64"/>
      <c r="G88" s="65"/>
      <c r="H88" s="66"/>
      <c r="I88" s="67" t="str">
        <f t="shared" si="7"/>
        <v/>
      </c>
      <c r="J88" s="65" t="s">
        <v>123</v>
      </c>
      <c r="K88" s="66" t="s">
        <v>123</v>
      </c>
      <c r="L88" s="67" t="str">
        <f t="shared" si="8"/>
        <v/>
      </c>
      <c r="M88" s="65" t="str">
        <f t="shared" si="9"/>
        <v/>
      </c>
      <c r="N88" s="67" t="str">
        <f t="shared" si="10"/>
        <v/>
      </c>
      <c r="O88" s="1123"/>
      <c r="P88" s="1124"/>
      <c r="Q88" s="1125"/>
    </row>
    <row r="89" spans="1:17" ht="19.7" customHeight="1">
      <c r="A89" s="61"/>
      <c r="B89" s="62"/>
      <c r="C89" s="1121"/>
      <c r="D89" s="1122"/>
      <c r="E89" s="63"/>
      <c r="F89" s="64"/>
      <c r="G89" s="65"/>
      <c r="H89" s="66"/>
      <c r="I89" s="67" t="str">
        <f t="shared" si="7"/>
        <v/>
      </c>
      <c r="J89" s="65" t="s">
        <v>123</v>
      </c>
      <c r="K89" s="66" t="s">
        <v>123</v>
      </c>
      <c r="L89" s="67" t="str">
        <f t="shared" si="8"/>
        <v/>
      </c>
      <c r="M89" s="65" t="str">
        <f t="shared" si="9"/>
        <v/>
      </c>
      <c r="N89" s="67" t="str">
        <f t="shared" si="10"/>
        <v/>
      </c>
      <c r="O89" s="1123"/>
      <c r="P89" s="1124"/>
      <c r="Q89" s="1125"/>
    </row>
    <row r="90" spans="1:17" ht="19.7" customHeight="1">
      <c r="A90" s="61"/>
      <c r="B90" s="62"/>
      <c r="C90" s="1121"/>
      <c r="D90" s="1122"/>
      <c r="E90" s="63"/>
      <c r="F90" s="64"/>
      <c r="G90" s="65"/>
      <c r="H90" s="66"/>
      <c r="I90" s="67" t="str">
        <f t="shared" si="7"/>
        <v/>
      </c>
      <c r="J90" s="65" t="s">
        <v>123</v>
      </c>
      <c r="K90" s="66" t="s">
        <v>123</v>
      </c>
      <c r="L90" s="67" t="str">
        <f t="shared" si="8"/>
        <v/>
      </c>
      <c r="M90" s="65" t="str">
        <f t="shared" si="9"/>
        <v/>
      </c>
      <c r="N90" s="67" t="str">
        <f t="shared" si="10"/>
        <v/>
      </c>
      <c r="O90" s="1123"/>
      <c r="P90" s="1124"/>
      <c r="Q90" s="1125"/>
    </row>
    <row r="91" spans="1:17" ht="19.7" customHeight="1">
      <c r="A91" s="61"/>
      <c r="B91" s="62"/>
      <c r="C91" s="1121"/>
      <c r="D91" s="1122"/>
      <c r="E91" s="63"/>
      <c r="F91" s="64"/>
      <c r="G91" s="65"/>
      <c r="H91" s="66"/>
      <c r="I91" s="67" t="str">
        <f t="shared" si="7"/>
        <v/>
      </c>
      <c r="J91" s="65" t="s">
        <v>123</v>
      </c>
      <c r="K91" s="66" t="s">
        <v>123</v>
      </c>
      <c r="L91" s="67" t="str">
        <f t="shared" si="8"/>
        <v/>
      </c>
      <c r="M91" s="65" t="str">
        <f t="shared" si="9"/>
        <v/>
      </c>
      <c r="N91" s="67" t="str">
        <f t="shared" si="10"/>
        <v/>
      </c>
      <c r="O91" s="1123"/>
      <c r="P91" s="1124"/>
      <c r="Q91" s="1125"/>
    </row>
    <row r="92" spans="1:17" ht="19.7" customHeight="1">
      <c r="A92" s="61"/>
      <c r="B92" s="62"/>
      <c r="C92" s="1121"/>
      <c r="D92" s="1122"/>
      <c r="E92" s="63"/>
      <c r="F92" s="64"/>
      <c r="G92" s="65"/>
      <c r="H92" s="66"/>
      <c r="I92" s="67" t="str">
        <f t="shared" si="7"/>
        <v/>
      </c>
      <c r="J92" s="65" t="s">
        <v>123</v>
      </c>
      <c r="K92" s="66" t="s">
        <v>123</v>
      </c>
      <c r="L92" s="67" t="str">
        <f t="shared" si="8"/>
        <v/>
      </c>
      <c r="M92" s="65" t="str">
        <f t="shared" si="9"/>
        <v/>
      </c>
      <c r="N92" s="67" t="str">
        <f t="shared" si="10"/>
        <v/>
      </c>
      <c r="O92" s="1123"/>
      <c r="P92" s="1124"/>
      <c r="Q92" s="1125"/>
    </row>
    <row r="93" spans="1:17" ht="19.7" customHeight="1">
      <c r="A93" s="61"/>
      <c r="B93" s="62"/>
      <c r="C93" s="1121"/>
      <c r="D93" s="1122"/>
      <c r="E93" s="63"/>
      <c r="F93" s="64"/>
      <c r="G93" s="65"/>
      <c r="H93" s="66"/>
      <c r="I93" s="67" t="str">
        <f t="shared" si="7"/>
        <v/>
      </c>
      <c r="J93" s="65" t="s">
        <v>123</v>
      </c>
      <c r="K93" s="66" t="s">
        <v>123</v>
      </c>
      <c r="L93" s="67" t="str">
        <f t="shared" si="8"/>
        <v/>
      </c>
      <c r="M93" s="65" t="str">
        <f t="shared" si="9"/>
        <v/>
      </c>
      <c r="N93" s="67" t="str">
        <f t="shared" si="10"/>
        <v/>
      </c>
      <c r="O93" s="1123"/>
      <c r="P93" s="1124"/>
      <c r="Q93" s="1125"/>
    </row>
    <row r="94" spans="1:17" ht="19.7" customHeight="1">
      <c r="A94" s="61"/>
      <c r="B94" s="62"/>
      <c r="C94" s="1121"/>
      <c r="D94" s="1122"/>
      <c r="E94" s="63"/>
      <c r="F94" s="64"/>
      <c r="G94" s="65"/>
      <c r="H94" s="66"/>
      <c r="I94" s="67" t="str">
        <f t="shared" si="7"/>
        <v/>
      </c>
      <c r="J94" s="65" t="s">
        <v>123</v>
      </c>
      <c r="K94" s="66" t="s">
        <v>123</v>
      </c>
      <c r="L94" s="67" t="str">
        <f t="shared" si="8"/>
        <v/>
      </c>
      <c r="M94" s="65" t="str">
        <f t="shared" si="9"/>
        <v/>
      </c>
      <c r="N94" s="67" t="str">
        <f t="shared" si="10"/>
        <v/>
      </c>
      <c r="O94" s="1123"/>
      <c r="P94" s="1124"/>
      <c r="Q94" s="1125"/>
    </row>
    <row r="95" spans="1:17" ht="19.7" customHeight="1">
      <c r="A95" s="61"/>
      <c r="B95" s="62"/>
      <c r="C95" s="1121"/>
      <c r="D95" s="1122"/>
      <c r="E95" s="63"/>
      <c r="F95" s="64"/>
      <c r="G95" s="65"/>
      <c r="H95" s="66"/>
      <c r="I95" s="67" t="str">
        <f t="shared" si="7"/>
        <v/>
      </c>
      <c r="J95" s="65" t="s">
        <v>123</v>
      </c>
      <c r="K95" s="66" t="s">
        <v>123</v>
      </c>
      <c r="L95" s="67" t="str">
        <f t="shared" si="8"/>
        <v/>
      </c>
      <c r="M95" s="65" t="str">
        <f t="shared" si="9"/>
        <v/>
      </c>
      <c r="N95" s="67" t="str">
        <f t="shared" si="10"/>
        <v/>
      </c>
      <c r="O95" s="1123"/>
      <c r="P95" s="1124"/>
      <c r="Q95" s="1125"/>
    </row>
    <row r="96" spans="1:17" ht="19.7" customHeight="1">
      <c r="A96" s="61"/>
      <c r="B96" s="62"/>
      <c r="C96" s="1121"/>
      <c r="D96" s="1122"/>
      <c r="E96" s="63"/>
      <c r="F96" s="64"/>
      <c r="G96" s="65"/>
      <c r="H96" s="66"/>
      <c r="I96" s="67" t="str">
        <f t="shared" si="7"/>
        <v/>
      </c>
      <c r="J96" s="65" t="s">
        <v>123</v>
      </c>
      <c r="K96" s="66" t="s">
        <v>123</v>
      </c>
      <c r="L96" s="67" t="str">
        <f t="shared" si="8"/>
        <v/>
      </c>
      <c r="M96" s="65" t="str">
        <f t="shared" si="9"/>
        <v/>
      </c>
      <c r="N96" s="67" t="str">
        <f t="shared" si="10"/>
        <v/>
      </c>
      <c r="O96" s="1123"/>
      <c r="P96" s="1124"/>
      <c r="Q96" s="1125"/>
    </row>
    <row r="97" spans="1:17" ht="19.7" customHeight="1">
      <c r="A97" s="61"/>
      <c r="B97" s="62"/>
      <c r="C97" s="1121"/>
      <c r="D97" s="1122"/>
      <c r="E97" s="63"/>
      <c r="F97" s="64"/>
      <c r="G97" s="65"/>
      <c r="H97" s="66"/>
      <c r="I97" s="67" t="str">
        <f t="shared" si="7"/>
        <v/>
      </c>
      <c r="J97" s="65" t="s">
        <v>123</v>
      </c>
      <c r="K97" s="66" t="s">
        <v>123</v>
      </c>
      <c r="L97" s="67" t="str">
        <f t="shared" si="8"/>
        <v/>
      </c>
      <c r="M97" s="65" t="str">
        <f t="shared" si="9"/>
        <v/>
      </c>
      <c r="N97" s="67" t="str">
        <f t="shared" si="10"/>
        <v/>
      </c>
      <c r="O97" s="1123"/>
      <c r="P97" s="1124"/>
      <c r="Q97" s="1125"/>
    </row>
    <row r="98" spans="1:17" ht="19.7" customHeight="1">
      <c r="A98" s="61"/>
      <c r="B98" s="62"/>
      <c r="C98" s="1121"/>
      <c r="D98" s="1122"/>
      <c r="E98" s="63"/>
      <c r="F98" s="64"/>
      <c r="G98" s="65"/>
      <c r="H98" s="66"/>
      <c r="I98" s="67" t="str">
        <f t="shared" si="7"/>
        <v/>
      </c>
      <c r="J98" s="65" t="s">
        <v>123</v>
      </c>
      <c r="K98" s="66" t="s">
        <v>123</v>
      </c>
      <c r="L98" s="67" t="str">
        <f t="shared" si="8"/>
        <v/>
      </c>
      <c r="M98" s="65" t="str">
        <f t="shared" si="9"/>
        <v/>
      </c>
      <c r="N98" s="67" t="str">
        <f t="shared" si="10"/>
        <v/>
      </c>
      <c r="O98" s="1123"/>
      <c r="P98" s="1124"/>
      <c r="Q98" s="1125"/>
    </row>
    <row r="99" spans="1:17" ht="19.7" customHeight="1" thickBot="1">
      <c r="A99" s="68"/>
      <c r="B99" s="69"/>
      <c r="C99" s="1133"/>
      <c r="D99" s="1134"/>
      <c r="E99" s="70"/>
      <c r="F99" s="71"/>
      <c r="G99" s="72"/>
      <c r="H99" s="73"/>
      <c r="I99" s="74" t="str">
        <f t="shared" ref="I99" si="11">IF(AND(ISNUMBER(G99), ISNUMBER(H99)), ROUND(G99*H99,0), "")</f>
        <v/>
      </c>
      <c r="J99" s="72"/>
      <c r="K99" s="73"/>
      <c r="L99" s="74" t="str">
        <f t="shared" si="0"/>
        <v/>
      </c>
      <c r="M99" s="58" t="str">
        <f t="shared" si="1"/>
        <v/>
      </c>
      <c r="N99" s="74" t="str">
        <f t="shared" si="2"/>
        <v/>
      </c>
      <c r="O99" s="1135"/>
      <c r="P99" s="1135"/>
      <c r="Q99" s="1136"/>
    </row>
    <row r="100" spans="1:17" ht="19.7" customHeight="1" thickTop="1">
      <c r="A100" s="1126" t="s">
        <v>124</v>
      </c>
      <c r="B100" s="1127"/>
      <c r="C100" s="1128"/>
      <c r="D100" s="1129"/>
      <c r="E100" s="75"/>
      <c r="F100" s="76"/>
      <c r="G100" s="77"/>
      <c r="H100" s="78"/>
      <c r="I100" s="79">
        <f>SUM(I6:I99)-SUMIF(F6:F99,"",I6:I99)</f>
        <v>0</v>
      </c>
      <c r="J100" s="77"/>
      <c r="K100" s="78"/>
      <c r="L100" s="79" t="str">
        <f>IF((SUM(L6:L99)-SUMIF(F6:F99,"",L6:L99))=0,"",(SUM(L6:L99)-SUMIF(F6:F99,"",L6:L99)))</f>
        <v/>
      </c>
      <c r="M100" s="77"/>
      <c r="N100" s="80" t="str">
        <f>IF(SUM(L100)=0,"",IF((SUM(N6:N99)-SUMIF(F6:F99,"",N6:N99))=0,0,(SUM(N6:N99)-SUMIF(F6:F99,"",N6:N99))))</f>
        <v/>
      </c>
      <c r="O100" s="1130"/>
      <c r="P100" s="1131"/>
      <c r="Q100" s="1132"/>
    </row>
    <row r="101" spans="1:17" ht="2.25" customHeight="1">
      <c r="A101" s="81"/>
      <c r="B101" s="81"/>
      <c r="C101" s="81"/>
      <c r="D101" s="81"/>
      <c r="E101" s="82"/>
      <c r="F101" s="81"/>
      <c r="G101" s="83"/>
      <c r="H101" s="84"/>
      <c r="I101" s="85"/>
      <c r="J101" s="83"/>
      <c r="K101" s="84"/>
      <c r="L101" s="86"/>
      <c r="M101" s="83"/>
      <c r="N101" s="87"/>
      <c r="O101" s="88"/>
      <c r="P101" s="88"/>
      <c r="Q101" s="88"/>
    </row>
    <row r="102" spans="1:17" ht="14.25" customHeight="1">
      <c r="A102" s="89"/>
      <c r="B102" s="89"/>
      <c r="C102" s="89"/>
      <c r="D102" s="89"/>
      <c r="E102" s="89"/>
      <c r="F102" s="90"/>
      <c r="G102" s="91"/>
      <c r="H102" s="92"/>
      <c r="I102" s="93"/>
      <c r="J102" s="91"/>
      <c r="K102" s="92"/>
      <c r="L102" s="92"/>
      <c r="M102" s="91"/>
      <c r="N102" s="92"/>
      <c r="O102" s="94"/>
      <c r="P102" s="94"/>
      <c r="Q102" s="94"/>
    </row>
  </sheetData>
  <sheetProtection formatCells="0" insertRows="0" deleteRows="0"/>
  <mergeCells count="201">
    <mergeCell ref="A1:Q1"/>
    <mergeCell ref="A4:A5"/>
    <mergeCell ref="B4:B5"/>
    <mergeCell ref="C4:D5"/>
    <mergeCell ref="E4:E5"/>
    <mergeCell ref="F4:F5"/>
    <mergeCell ref="G4:I4"/>
    <mergeCell ref="J4:L4"/>
    <mergeCell ref="M4:N4"/>
    <mergeCell ref="O4:Q5"/>
    <mergeCell ref="C6:D6"/>
    <mergeCell ref="O6:Q6"/>
    <mergeCell ref="C77:D77"/>
    <mergeCell ref="O77:Q77"/>
    <mergeCell ref="C78:D78"/>
    <mergeCell ref="O78:Q78"/>
    <mergeCell ref="C56:D56"/>
    <mergeCell ref="O56:Q56"/>
    <mergeCell ref="C7:D7"/>
    <mergeCell ref="O7:Q7"/>
    <mergeCell ref="O57:Q57"/>
    <mergeCell ref="C57:D57"/>
    <mergeCell ref="C16:D16"/>
    <mergeCell ref="O16:Q16"/>
    <mergeCell ref="C17:D17"/>
    <mergeCell ref="O17:Q17"/>
    <mergeCell ref="C18:D18"/>
    <mergeCell ref="O18:Q18"/>
    <mergeCell ref="C13:D13"/>
    <mergeCell ref="O13:Q13"/>
    <mergeCell ref="C14:D14"/>
    <mergeCell ref="O14:Q14"/>
    <mergeCell ref="C15:D15"/>
    <mergeCell ref="O15:Q15"/>
    <mergeCell ref="C82:D82"/>
    <mergeCell ref="O82:Q82"/>
    <mergeCell ref="C83:D83"/>
    <mergeCell ref="O83:Q83"/>
    <mergeCell ref="C84:D84"/>
    <mergeCell ref="O84:Q84"/>
    <mergeCell ref="C79:D79"/>
    <mergeCell ref="O79:Q79"/>
    <mergeCell ref="C80:D80"/>
    <mergeCell ref="O80:Q80"/>
    <mergeCell ref="C81:D81"/>
    <mergeCell ref="O81:Q81"/>
    <mergeCell ref="O88:Q88"/>
    <mergeCell ref="C89:D89"/>
    <mergeCell ref="O89:Q89"/>
    <mergeCell ref="C90:D90"/>
    <mergeCell ref="O90:Q90"/>
    <mergeCell ref="C85:D85"/>
    <mergeCell ref="O85:Q85"/>
    <mergeCell ref="C86:D86"/>
    <mergeCell ref="O86:Q86"/>
    <mergeCell ref="C87:D87"/>
    <mergeCell ref="O87:Q87"/>
    <mergeCell ref="C88:D88"/>
    <mergeCell ref="A100:B100"/>
    <mergeCell ref="C100:D100"/>
    <mergeCell ref="O100:Q100"/>
    <mergeCell ref="C97:D97"/>
    <mergeCell ref="O97:Q97"/>
    <mergeCell ref="C98:D98"/>
    <mergeCell ref="O98:Q98"/>
    <mergeCell ref="C99:D99"/>
    <mergeCell ref="O99:Q99"/>
    <mergeCell ref="C96:D96"/>
    <mergeCell ref="O96:Q96"/>
    <mergeCell ref="C94:D94"/>
    <mergeCell ref="O94:Q94"/>
    <mergeCell ref="C95:D95"/>
    <mergeCell ref="O95:Q95"/>
    <mergeCell ref="C91:D91"/>
    <mergeCell ref="O91:Q91"/>
    <mergeCell ref="C92:D92"/>
    <mergeCell ref="O92:Q92"/>
    <mergeCell ref="C93:D93"/>
    <mergeCell ref="O93:Q93"/>
    <mergeCell ref="C27:D27"/>
    <mergeCell ref="O27:Q27"/>
    <mergeCell ref="C22:D22"/>
    <mergeCell ref="O22:Q22"/>
    <mergeCell ref="C23:D23"/>
    <mergeCell ref="O23:Q23"/>
    <mergeCell ref="C24:D24"/>
    <mergeCell ref="O24:Q24"/>
    <mergeCell ref="C19:D19"/>
    <mergeCell ref="O19:Q19"/>
    <mergeCell ref="C20:D20"/>
    <mergeCell ref="O20:Q20"/>
    <mergeCell ref="C21:D21"/>
    <mergeCell ref="O21:Q21"/>
    <mergeCell ref="C61:D61"/>
    <mergeCell ref="O61:Q61"/>
    <mergeCell ref="C62:D62"/>
    <mergeCell ref="O62:Q62"/>
    <mergeCell ref="C63:D63"/>
    <mergeCell ref="O63:Q63"/>
    <mergeCell ref="C58:D58"/>
    <mergeCell ref="O58:Q58"/>
    <mergeCell ref="C59:D59"/>
    <mergeCell ref="O59:Q59"/>
    <mergeCell ref="C60:D60"/>
    <mergeCell ref="O60:Q60"/>
    <mergeCell ref="C68:D68"/>
    <mergeCell ref="O68:Q68"/>
    <mergeCell ref="C69:D69"/>
    <mergeCell ref="O69:Q69"/>
    <mergeCell ref="C64:D64"/>
    <mergeCell ref="O64:Q64"/>
    <mergeCell ref="C65:D65"/>
    <mergeCell ref="O65:Q65"/>
    <mergeCell ref="C66:D66"/>
    <mergeCell ref="O66:Q66"/>
    <mergeCell ref="C76:D76"/>
    <mergeCell ref="O76:Q76"/>
    <mergeCell ref="C52:D52"/>
    <mergeCell ref="O52:Q52"/>
    <mergeCell ref="C53:D53"/>
    <mergeCell ref="O53:Q53"/>
    <mergeCell ref="C54:D54"/>
    <mergeCell ref="O54:Q54"/>
    <mergeCell ref="C55:D55"/>
    <mergeCell ref="O55:Q55"/>
    <mergeCell ref="C73:D73"/>
    <mergeCell ref="O73:Q73"/>
    <mergeCell ref="C74:D74"/>
    <mergeCell ref="O74:Q74"/>
    <mergeCell ref="C75:D75"/>
    <mergeCell ref="O75:Q75"/>
    <mergeCell ref="C70:D70"/>
    <mergeCell ref="O70:Q70"/>
    <mergeCell ref="C71:D71"/>
    <mergeCell ref="O71:Q71"/>
    <mergeCell ref="C72:D72"/>
    <mergeCell ref="O72:Q72"/>
    <mergeCell ref="C67:D67"/>
    <mergeCell ref="O67:Q67"/>
    <mergeCell ref="C11:D11"/>
    <mergeCell ref="O11:Q11"/>
    <mergeCell ref="C12:D12"/>
    <mergeCell ref="O12:Q12"/>
    <mergeCell ref="C32:D32"/>
    <mergeCell ref="O32:Q32"/>
    <mergeCell ref="C8:D8"/>
    <mergeCell ref="O8:Q8"/>
    <mergeCell ref="C9:D9"/>
    <mergeCell ref="O9:Q9"/>
    <mergeCell ref="C10:D10"/>
    <mergeCell ref="O10:Q10"/>
    <mergeCell ref="C31:D31"/>
    <mergeCell ref="O31:Q31"/>
    <mergeCell ref="C28:D28"/>
    <mergeCell ref="O28:Q28"/>
    <mergeCell ref="C29:D29"/>
    <mergeCell ref="O29:Q29"/>
    <mergeCell ref="C30:D30"/>
    <mergeCell ref="O30:Q30"/>
    <mergeCell ref="C25:D25"/>
    <mergeCell ref="O25:Q25"/>
    <mergeCell ref="C26:D26"/>
    <mergeCell ref="O26:Q26"/>
    <mergeCell ref="C36:D36"/>
    <mergeCell ref="O36:Q36"/>
    <mergeCell ref="C37:D37"/>
    <mergeCell ref="O37:Q37"/>
    <mergeCell ref="C38:D38"/>
    <mergeCell ref="O38:Q38"/>
    <mergeCell ref="C33:D33"/>
    <mergeCell ref="O33:Q33"/>
    <mergeCell ref="C34:D34"/>
    <mergeCell ref="O34:Q34"/>
    <mergeCell ref="C35:D35"/>
    <mergeCell ref="O35:Q35"/>
    <mergeCell ref="C42:D42"/>
    <mergeCell ref="O42:Q42"/>
    <mergeCell ref="C43:D43"/>
    <mergeCell ref="O43:Q43"/>
    <mergeCell ref="C44:D44"/>
    <mergeCell ref="O44:Q44"/>
    <mergeCell ref="C39:D39"/>
    <mergeCell ref="O39:Q39"/>
    <mergeCell ref="C40:D40"/>
    <mergeCell ref="O40:Q40"/>
    <mergeCell ref="C41:D41"/>
    <mergeCell ref="O41:Q41"/>
    <mergeCell ref="C51:D51"/>
    <mergeCell ref="O51:Q51"/>
    <mergeCell ref="C48:D48"/>
    <mergeCell ref="O48:Q48"/>
    <mergeCell ref="C49:D49"/>
    <mergeCell ref="O49:Q49"/>
    <mergeCell ref="C50:D50"/>
    <mergeCell ref="O50:Q50"/>
    <mergeCell ref="C45:D45"/>
    <mergeCell ref="O45:Q45"/>
    <mergeCell ref="C46:D46"/>
    <mergeCell ref="O46:Q46"/>
    <mergeCell ref="C47:D47"/>
    <mergeCell ref="O47:Q47"/>
  </mergeCells>
  <phoneticPr fontId="4"/>
  <dataValidations count="4">
    <dataValidation type="decimal" allowBlank="1" showInputMessage="1" showErrorMessage="1" sqref="G100:H65536 G1:H5 J100:K65536 J1:K5 M1:M5 M100:M65536">
      <formula1>-9999999999</formula1>
      <formula2>9999999999</formula2>
    </dataValidation>
    <dataValidation type="decimal" allowBlank="1" showInputMessage="1" showErrorMessage="1" sqref="G6:G99 M6:M99 J6:J99">
      <formula1>-99999999</formula1>
      <formula2>99999999</formula2>
    </dataValidation>
    <dataValidation type="decimal" allowBlank="1" showInputMessage="1" showErrorMessage="1" sqref="H6:H99 N1:N1048576 L1:L1048576 K6:K99 I1:I1048576">
      <formula1>-999999999999</formula1>
      <formula2>999999999999</formula2>
    </dataValidation>
    <dataValidation type="list" allowBlank="1" showInputMessage="1" showErrorMessage="1" sqref="F3:F5">
      <formula1>$W$92:$W$98</formula1>
    </dataValidation>
  </dataValidations>
  <pageMargins left="0.39370078740157483" right="0.39370078740157483" top="0.59055118110236227" bottom="0.59055118110236227" header="0.51181102362204722" footer="0.31496062992125984"/>
  <pageSetup paperSize="9" scale="90" fitToHeight="0" orientation="landscape" useFirstPageNumber="1" horizontalDpi="1200" verticalDpi="1200" r:id="rId1"/>
  <headerFooter scaleWithDoc="0">
    <oddHeader>&amp;R&amp;"ＭＳ Ｐ明朝,標準"&amp;11&amp;U№　　　　&amp;P&amp;_&amp;K00+000_____</oddHeader>
    <oddFooter>&amp;R&amp;G&amp;_&amp;K00+000_____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29"/>
  <sheetViews>
    <sheetView view="pageBreakPreview" zoomScaleNormal="100" zoomScaleSheetLayoutView="100" workbookViewId="0">
      <selection activeCell="H7" sqref="H7"/>
    </sheetView>
  </sheetViews>
  <sheetFormatPr defaultColWidth="9" defaultRowHeight="13.5"/>
  <cols>
    <col min="1" max="1" width="7.625" style="103" customWidth="1"/>
    <col min="2" max="2" width="11.625" style="103" customWidth="1"/>
    <col min="3" max="3" width="15.625" style="103" customWidth="1"/>
    <col min="4" max="4" width="4.625" style="145" customWidth="1"/>
    <col min="5" max="5" width="7.625" style="146" customWidth="1"/>
    <col min="6" max="6" width="11.625" style="147" customWidth="1"/>
    <col min="7" max="8" width="12.625" style="148" customWidth="1"/>
    <col min="9" max="9" width="6.625" style="148" customWidth="1"/>
    <col min="10" max="10" width="9.625" style="147" customWidth="1"/>
    <col min="11" max="11" width="9.625" style="146" customWidth="1"/>
    <col min="12" max="12" width="10.625" style="147" customWidth="1"/>
    <col min="13" max="13" width="10.625" style="146" customWidth="1"/>
    <col min="14" max="14" width="10.625" style="147" customWidth="1"/>
    <col min="15" max="20" width="9" style="103"/>
    <col min="21" max="21" width="3.625" style="103" bestFit="1" customWidth="1"/>
    <col min="22" max="16384" width="9" style="103"/>
  </cols>
  <sheetData>
    <row r="1" spans="1:14" ht="24.95" customHeight="1">
      <c r="A1" s="99"/>
      <c r="B1" s="99"/>
      <c r="C1" s="99"/>
      <c r="D1" s="100"/>
      <c r="E1" s="1172" t="s">
        <v>125</v>
      </c>
      <c r="F1" s="1172"/>
      <c r="G1" s="1172"/>
      <c r="H1" s="1172"/>
      <c r="I1" s="1172"/>
      <c r="J1" s="1172"/>
      <c r="K1" s="101"/>
      <c r="L1" s="102"/>
      <c r="M1" s="101"/>
      <c r="N1" s="102"/>
    </row>
    <row r="2" spans="1:14" ht="20.100000000000001" customHeight="1">
      <c r="A2" s="104" t="s">
        <v>109</v>
      </c>
      <c r="B2" s="1173" t="s">
        <v>110</v>
      </c>
      <c r="C2" s="1173"/>
      <c r="D2" s="1173"/>
      <c r="E2" s="1173"/>
      <c r="F2" s="1173"/>
      <c r="G2" s="105"/>
      <c r="H2" s="105"/>
      <c r="I2" s="105"/>
      <c r="J2" s="102"/>
      <c r="K2" s="101"/>
      <c r="L2" s="102"/>
      <c r="M2" s="106"/>
      <c r="N2" s="107"/>
    </row>
    <row r="3" spans="1:14" ht="9.9499999999999993" customHeight="1">
      <c r="A3" s="99"/>
      <c r="B3" s="99"/>
      <c r="C3" s="99"/>
      <c r="D3" s="100"/>
      <c r="E3" s="108"/>
      <c r="F3" s="109"/>
      <c r="G3" s="105"/>
      <c r="H3" s="105"/>
      <c r="I3" s="105"/>
      <c r="J3" s="102"/>
      <c r="K3" s="101"/>
      <c r="L3" s="102"/>
      <c r="M3" s="101"/>
      <c r="N3" s="102"/>
    </row>
    <row r="4" spans="1:14" ht="20.100000000000001" customHeight="1">
      <c r="A4" s="1174" t="s">
        <v>126</v>
      </c>
      <c r="B4" s="1177" t="s">
        <v>127</v>
      </c>
      <c r="C4" s="1180" t="s">
        <v>128</v>
      </c>
      <c r="D4" s="1183" t="s">
        <v>115</v>
      </c>
      <c r="E4" s="1186" t="s">
        <v>120</v>
      </c>
      <c r="F4" s="1189" t="s">
        <v>121</v>
      </c>
      <c r="G4" s="1192" t="s">
        <v>129</v>
      </c>
      <c r="H4" s="110" t="s">
        <v>130</v>
      </c>
      <c r="I4" s="1195" t="s">
        <v>131</v>
      </c>
      <c r="J4" s="1198" t="s">
        <v>279</v>
      </c>
      <c r="K4" s="1198" t="s">
        <v>132</v>
      </c>
      <c r="L4" s="1200" t="s">
        <v>133</v>
      </c>
      <c r="M4" s="1203" t="s">
        <v>134</v>
      </c>
      <c r="N4" s="1204"/>
    </row>
    <row r="5" spans="1:14" ht="20.100000000000001" customHeight="1">
      <c r="A5" s="1175"/>
      <c r="B5" s="1178"/>
      <c r="C5" s="1181"/>
      <c r="D5" s="1184"/>
      <c r="E5" s="1187"/>
      <c r="F5" s="1190"/>
      <c r="G5" s="1193"/>
      <c r="H5" s="111" t="s">
        <v>135</v>
      </c>
      <c r="I5" s="1196"/>
      <c r="J5" s="1199"/>
      <c r="K5" s="1199"/>
      <c r="L5" s="1201"/>
      <c r="M5" s="1205"/>
      <c r="N5" s="1206"/>
    </row>
    <row r="6" spans="1:14" ht="20.100000000000001" customHeight="1">
      <c r="A6" s="1176"/>
      <c r="B6" s="1179"/>
      <c r="C6" s="1182"/>
      <c r="D6" s="1185"/>
      <c r="E6" s="1188"/>
      <c r="F6" s="1191"/>
      <c r="G6" s="1194"/>
      <c r="H6" s="112">
        <v>0.16500000000000001</v>
      </c>
      <c r="I6" s="1197"/>
      <c r="J6" s="112"/>
      <c r="K6" s="112">
        <f>+H6</f>
        <v>0.16500000000000001</v>
      </c>
      <c r="L6" s="1202"/>
      <c r="M6" s="1207"/>
      <c r="N6" s="1208"/>
    </row>
    <row r="7" spans="1:14" s="120" customFormat="1" ht="20.100000000000001" customHeight="1">
      <c r="A7" s="113"/>
      <c r="B7" s="114"/>
      <c r="C7" s="114"/>
      <c r="D7" s="115"/>
      <c r="E7" s="116"/>
      <c r="F7" s="117"/>
      <c r="G7" s="118" t="str">
        <f>IF(OR(E7=0,E7="")=TRUE,"",E7*F7)</f>
        <v/>
      </c>
      <c r="H7" s="117" t="str">
        <f>IF(OR(E7=0,E7="")=TRUE,"",G7*$H$6)</f>
        <v/>
      </c>
      <c r="I7" s="119"/>
      <c r="J7" s="117" t="str">
        <f>IF(OR(I7=0,I7="")=TRUE,"",G7*$J$6)</f>
        <v/>
      </c>
      <c r="K7" s="117" t="str">
        <f>IF(OR(I7=0,I7="")=TRUE,"",J7*$K$6)</f>
        <v/>
      </c>
      <c r="L7" s="118" t="str">
        <f>IF(OR(I7=0,I7="")=TRUE,"",J7+K7)</f>
        <v/>
      </c>
      <c r="M7" s="1209"/>
      <c r="N7" s="1210"/>
    </row>
    <row r="8" spans="1:14" s="120" customFormat="1" ht="20.100000000000001" customHeight="1">
      <c r="A8" s="113"/>
      <c r="B8" s="121"/>
      <c r="C8" s="121"/>
      <c r="D8" s="122"/>
      <c r="E8" s="116"/>
      <c r="F8" s="117"/>
      <c r="G8" s="118" t="str">
        <f t="shared" ref="G8:G27" si="0">IF(OR(E8=0,E8="")=TRUE,"",E8*F8)</f>
        <v/>
      </c>
      <c r="H8" s="117" t="str">
        <f t="shared" ref="H8:H27" si="1">IF(OR(E8=0,E8="")=TRUE,"",G8*$H$6)</f>
        <v/>
      </c>
      <c r="I8" s="119"/>
      <c r="J8" s="117" t="str">
        <f t="shared" ref="J8:J27" si="2">IF(OR(I8=0,I8="")=TRUE,"",G8*$J$6)</f>
        <v/>
      </c>
      <c r="K8" s="117" t="str">
        <f t="shared" ref="K8:K27" si="3">IF(OR(I8=0,I8="")=TRUE,"",J8*$K$6)</f>
        <v/>
      </c>
      <c r="L8" s="118" t="str">
        <f t="shared" ref="L8:L27" si="4">IF(OR(I8=0,I8="")=TRUE,"",J8+K8)</f>
        <v/>
      </c>
      <c r="M8" s="1168"/>
      <c r="N8" s="1169"/>
    </row>
    <row r="9" spans="1:14" s="120" customFormat="1" ht="20.100000000000001" customHeight="1">
      <c r="A9" s="113"/>
      <c r="B9" s="121"/>
      <c r="C9" s="121"/>
      <c r="D9" s="122"/>
      <c r="E9" s="116"/>
      <c r="F9" s="117"/>
      <c r="G9" s="118" t="str">
        <f t="shared" si="0"/>
        <v/>
      </c>
      <c r="H9" s="117" t="str">
        <f>IF(OR(E9=0,E9="")=TRUE,"",G9*$H$6)</f>
        <v/>
      </c>
      <c r="I9" s="119"/>
      <c r="J9" s="117" t="str">
        <f t="shared" si="2"/>
        <v/>
      </c>
      <c r="K9" s="117" t="str">
        <f t="shared" si="3"/>
        <v/>
      </c>
      <c r="L9" s="118" t="str">
        <f t="shared" si="4"/>
        <v/>
      </c>
      <c r="M9" s="1168"/>
      <c r="N9" s="1169"/>
    </row>
    <row r="10" spans="1:14" s="120" customFormat="1" ht="20.100000000000001" customHeight="1">
      <c r="A10" s="113"/>
      <c r="B10" s="121"/>
      <c r="C10" s="121"/>
      <c r="D10" s="122"/>
      <c r="E10" s="116"/>
      <c r="F10" s="117"/>
      <c r="G10" s="118" t="str">
        <f t="shared" si="0"/>
        <v/>
      </c>
      <c r="H10" s="117" t="str">
        <f t="shared" si="1"/>
        <v/>
      </c>
      <c r="I10" s="119"/>
      <c r="J10" s="117" t="str">
        <f t="shared" si="2"/>
        <v/>
      </c>
      <c r="K10" s="117" t="str">
        <f t="shared" si="3"/>
        <v/>
      </c>
      <c r="L10" s="118" t="str">
        <f t="shared" si="4"/>
        <v/>
      </c>
      <c r="M10" s="1170"/>
      <c r="N10" s="1171"/>
    </row>
    <row r="11" spans="1:14" s="120" customFormat="1" ht="20.100000000000001" customHeight="1">
      <c r="A11" s="113"/>
      <c r="B11" s="121"/>
      <c r="C11" s="121"/>
      <c r="D11" s="122"/>
      <c r="E11" s="116"/>
      <c r="F11" s="117"/>
      <c r="G11" s="118" t="str">
        <f t="shared" si="0"/>
        <v/>
      </c>
      <c r="H11" s="117" t="str">
        <f t="shared" si="1"/>
        <v/>
      </c>
      <c r="I11" s="119"/>
      <c r="J11" s="117" t="str">
        <f t="shared" si="2"/>
        <v/>
      </c>
      <c r="K11" s="117" t="str">
        <f t="shared" si="3"/>
        <v/>
      </c>
      <c r="L11" s="118" t="str">
        <f t="shared" si="4"/>
        <v/>
      </c>
      <c r="M11" s="1168"/>
      <c r="N11" s="1169"/>
    </row>
    <row r="12" spans="1:14" s="120" customFormat="1" ht="20.100000000000001" customHeight="1">
      <c r="A12" s="113"/>
      <c r="B12" s="121"/>
      <c r="C12" s="121"/>
      <c r="D12" s="122"/>
      <c r="E12" s="116"/>
      <c r="F12" s="117"/>
      <c r="G12" s="118" t="str">
        <f t="shared" si="0"/>
        <v/>
      </c>
      <c r="H12" s="117" t="str">
        <f t="shared" si="1"/>
        <v/>
      </c>
      <c r="I12" s="119"/>
      <c r="J12" s="117" t="str">
        <f t="shared" si="2"/>
        <v/>
      </c>
      <c r="K12" s="117" t="str">
        <f t="shared" si="3"/>
        <v/>
      </c>
      <c r="L12" s="118" t="str">
        <f t="shared" si="4"/>
        <v/>
      </c>
      <c r="M12" s="1168"/>
      <c r="N12" s="1169"/>
    </row>
    <row r="13" spans="1:14" s="120" customFormat="1" ht="20.100000000000001" customHeight="1">
      <c r="A13" s="113"/>
      <c r="B13" s="121"/>
      <c r="C13" s="121"/>
      <c r="D13" s="122"/>
      <c r="E13" s="116"/>
      <c r="F13" s="117"/>
      <c r="G13" s="118" t="str">
        <f t="shared" si="0"/>
        <v/>
      </c>
      <c r="H13" s="117" t="str">
        <f t="shared" si="1"/>
        <v/>
      </c>
      <c r="I13" s="119"/>
      <c r="J13" s="117" t="str">
        <f t="shared" si="2"/>
        <v/>
      </c>
      <c r="K13" s="117" t="str">
        <f t="shared" si="3"/>
        <v/>
      </c>
      <c r="L13" s="118" t="str">
        <f t="shared" si="4"/>
        <v/>
      </c>
      <c r="M13" s="1168"/>
      <c r="N13" s="1169"/>
    </row>
    <row r="14" spans="1:14" s="120" customFormat="1" ht="20.100000000000001" customHeight="1">
      <c r="A14" s="113"/>
      <c r="B14" s="121"/>
      <c r="C14" s="121"/>
      <c r="D14" s="122"/>
      <c r="E14" s="116"/>
      <c r="F14" s="117"/>
      <c r="G14" s="118" t="str">
        <f t="shared" si="0"/>
        <v/>
      </c>
      <c r="H14" s="117" t="str">
        <f t="shared" si="1"/>
        <v/>
      </c>
      <c r="I14" s="119"/>
      <c r="J14" s="117" t="str">
        <f t="shared" si="2"/>
        <v/>
      </c>
      <c r="K14" s="117" t="str">
        <f t="shared" si="3"/>
        <v/>
      </c>
      <c r="L14" s="118" t="str">
        <f t="shared" si="4"/>
        <v/>
      </c>
      <c r="M14" s="1168"/>
      <c r="N14" s="1169"/>
    </row>
    <row r="15" spans="1:14" s="120" customFormat="1" ht="20.100000000000001" customHeight="1">
      <c r="A15" s="113"/>
      <c r="B15" s="121"/>
      <c r="C15" s="121"/>
      <c r="D15" s="122"/>
      <c r="E15" s="116"/>
      <c r="F15" s="117"/>
      <c r="G15" s="118" t="str">
        <f t="shared" si="0"/>
        <v/>
      </c>
      <c r="H15" s="117" t="str">
        <f t="shared" si="1"/>
        <v/>
      </c>
      <c r="I15" s="119"/>
      <c r="J15" s="117" t="str">
        <f t="shared" si="2"/>
        <v/>
      </c>
      <c r="K15" s="117" t="str">
        <f t="shared" si="3"/>
        <v/>
      </c>
      <c r="L15" s="118" t="str">
        <f t="shared" si="4"/>
        <v/>
      </c>
      <c r="M15" s="1168"/>
      <c r="N15" s="1169"/>
    </row>
    <row r="16" spans="1:14" s="120" customFormat="1" ht="20.100000000000001" customHeight="1">
      <c r="A16" s="113"/>
      <c r="B16" s="123"/>
      <c r="C16" s="123"/>
      <c r="D16" s="124"/>
      <c r="E16" s="116"/>
      <c r="F16" s="117"/>
      <c r="G16" s="118" t="str">
        <f t="shared" si="0"/>
        <v/>
      </c>
      <c r="H16" s="117" t="str">
        <f t="shared" si="1"/>
        <v/>
      </c>
      <c r="I16" s="119"/>
      <c r="J16" s="117" t="str">
        <f t="shared" si="2"/>
        <v/>
      </c>
      <c r="K16" s="117" t="str">
        <f t="shared" si="3"/>
        <v/>
      </c>
      <c r="L16" s="118" t="str">
        <f t="shared" si="4"/>
        <v/>
      </c>
      <c r="M16" s="1168"/>
      <c r="N16" s="1169"/>
    </row>
    <row r="17" spans="1:14" s="120" customFormat="1" ht="20.100000000000001" customHeight="1">
      <c r="A17" s="113"/>
      <c r="B17" s="121"/>
      <c r="C17" s="121"/>
      <c r="D17" s="122"/>
      <c r="E17" s="116"/>
      <c r="F17" s="117"/>
      <c r="G17" s="118" t="str">
        <f t="shared" si="0"/>
        <v/>
      </c>
      <c r="H17" s="117" t="str">
        <f t="shared" si="1"/>
        <v/>
      </c>
      <c r="I17" s="119"/>
      <c r="J17" s="117" t="str">
        <f t="shared" si="2"/>
        <v/>
      </c>
      <c r="K17" s="117" t="str">
        <f t="shared" si="3"/>
        <v/>
      </c>
      <c r="L17" s="118" t="str">
        <f t="shared" si="4"/>
        <v/>
      </c>
      <c r="M17" s="1168"/>
      <c r="N17" s="1169"/>
    </row>
    <row r="18" spans="1:14" s="120" customFormat="1" ht="20.100000000000001" customHeight="1">
      <c r="A18" s="113"/>
      <c r="B18" s="121"/>
      <c r="C18" s="121"/>
      <c r="D18" s="122"/>
      <c r="E18" s="116"/>
      <c r="F18" s="117"/>
      <c r="G18" s="118" t="str">
        <f t="shared" si="0"/>
        <v/>
      </c>
      <c r="H18" s="117" t="str">
        <f t="shared" si="1"/>
        <v/>
      </c>
      <c r="I18" s="119"/>
      <c r="J18" s="117" t="str">
        <f t="shared" si="2"/>
        <v/>
      </c>
      <c r="K18" s="117" t="str">
        <f t="shared" si="3"/>
        <v/>
      </c>
      <c r="L18" s="118" t="str">
        <f t="shared" si="4"/>
        <v/>
      </c>
      <c r="M18" s="1168"/>
      <c r="N18" s="1169"/>
    </row>
    <row r="19" spans="1:14" s="120" customFormat="1" ht="20.100000000000001" customHeight="1">
      <c r="A19" s="113"/>
      <c r="B19" s="121"/>
      <c r="C19" s="121"/>
      <c r="D19" s="122"/>
      <c r="E19" s="116"/>
      <c r="F19" s="117"/>
      <c r="G19" s="118" t="str">
        <f t="shared" si="0"/>
        <v/>
      </c>
      <c r="H19" s="117" t="str">
        <f t="shared" si="1"/>
        <v/>
      </c>
      <c r="I19" s="119"/>
      <c r="J19" s="117" t="str">
        <f t="shared" si="2"/>
        <v/>
      </c>
      <c r="K19" s="117" t="str">
        <f t="shared" si="3"/>
        <v/>
      </c>
      <c r="L19" s="118" t="str">
        <f t="shared" si="4"/>
        <v/>
      </c>
      <c r="M19" s="1168"/>
      <c r="N19" s="1169"/>
    </row>
    <row r="20" spans="1:14" s="120" customFormat="1" ht="20.100000000000001" customHeight="1">
      <c r="A20" s="113"/>
      <c r="B20" s="121"/>
      <c r="C20" s="121"/>
      <c r="D20" s="122"/>
      <c r="E20" s="116"/>
      <c r="F20" s="117"/>
      <c r="G20" s="118" t="str">
        <f t="shared" si="0"/>
        <v/>
      </c>
      <c r="H20" s="117" t="str">
        <f t="shared" si="1"/>
        <v/>
      </c>
      <c r="I20" s="119"/>
      <c r="J20" s="117" t="str">
        <f t="shared" si="2"/>
        <v/>
      </c>
      <c r="K20" s="117" t="str">
        <f t="shared" si="3"/>
        <v/>
      </c>
      <c r="L20" s="118" t="str">
        <f t="shared" si="4"/>
        <v/>
      </c>
      <c r="M20" s="1168"/>
      <c r="N20" s="1169"/>
    </row>
    <row r="21" spans="1:14" s="120" customFormat="1" ht="20.100000000000001" customHeight="1">
      <c r="A21" s="113"/>
      <c r="B21" s="121"/>
      <c r="C21" s="121"/>
      <c r="D21" s="122"/>
      <c r="E21" s="116"/>
      <c r="F21" s="117"/>
      <c r="G21" s="118" t="str">
        <f t="shared" si="0"/>
        <v/>
      </c>
      <c r="H21" s="117" t="str">
        <f t="shared" si="1"/>
        <v/>
      </c>
      <c r="I21" s="119"/>
      <c r="J21" s="117" t="str">
        <f t="shared" si="2"/>
        <v/>
      </c>
      <c r="K21" s="117" t="str">
        <f t="shared" si="3"/>
        <v/>
      </c>
      <c r="L21" s="118" t="str">
        <f t="shared" si="4"/>
        <v/>
      </c>
      <c r="M21" s="1168"/>
      <c r="N21" s="1169"/>
    </row>
    <row r="22" spans="1:14" s="120" customFormat="1" ht="20.100000000000001" customHeight="1">
      <c r="A22" s="113"/>
      <c r="B22" s="121"/>
      <c r="C22" s="121"/>
      <c r="D22" s="122"/>
      <c r="E22" s="116"/>
      <c r="F22" s="117"/>
      <c r="G22" s="118" t="str">
        <f t="shared" si="0"/>
        <v/>
      </c>
      <c r="H22" s="117" t="str">
        <f t="shared" si="1"/>
        <v/>
      </c>
      <c r="I22" s="119"/>
      <c r="J22" s="117" t="str">
        <f t="shared" si="2"/>
        <v/>
      </c>
      <c r="K22" s="117" t="str">
        <f t="shared" si="3"/>
        <v/>
      </c>
      <c r="L22" s="118" t="str">
        <f t="shared" si="4"/>
        <v/>
      </c>
      <c r="M22" s="1168"/>
      <c r="N22" s="1169"/>
    </row>
    <row r="23" spans="1:14" s="120" customFormat="1" ht="20.100000000000001" customHeight="1">
      <c r="A23" s="113"/>
      <c r="B23" s="121"/>
      <c r="C23" s="121"/>
      <c r="D23" s="122"/>
      <c r="E23" s="116"/>
      <c r="F23" s="117"/>
      <c r="G23" s="118" t="str">
        <f t="shared" si="0"/>
        <v/>
      </c>
      <c r="H23" s="117" t="str">
        <f t="shared" si="1"/>
        <v/>
      </c>
      <c r="I23" s="119"/>
      <c r="J23" s="117" t="str">
        <f t="shared" si="2"/>
        <v/>
      </c>
      <c r="K23" s="117" t="str">
        <f t="shared" si="3"/>
        <v/>
      </c>
      <c r="L23" s="118" t="str">
        <f t="shared" si="4"/>
        <v/>
      </c>
      <c r="M23" s="1168"/>
      <c r="N23" s="1169"/>
    </row>
    <row r="24" spans="1:14" s="120" customFormat="1" ht="20.100000000000001" customHeight="1">
      <c r="A24" s="113"/>
      <c r="B24" s="121"/>
      <c r="C24" s="121"/>
      <c r="D24" s="122"/>
      <c r="E24" s="116"/>
      <c r="F24" s="117"/>
      <c r="G24" s="118" t="str">
        <f t="shared" si="0"/>
        <v/>
      </c>
      <c r="H24" s="117" t="str">
        <f t="shared" si="1"/>
        <v/>
      </c>
      <c r="I24" s="119"/>
      <c r="J24" s="117" t="str">
        <f t="shared" si="2"/>
        <v/>
      </c>
      <c r="K24" s="117" t="str">
        <f t="shared" si="3"/>
        <v/>
      </c>
      <c r="L24" s="118" t="str">
        <f t="shared" si="4"/>
        <v/>
      </c>
      <c r="M24" s="1168"/>
      <c r="N24" s="1169"/>
    </row>
    <row r="25" spans="1:14" s="120" customFormat="1" ht="20.100000000000001" customHeight="1">
      <c r="A25" s="113"/>
      <c r="B25" s="121"/>
      <c r="C25" s="121"/>
      <c r="D25" s="122"/>
      <c r="E25" s="116"/>
      <c r="F25" s="117"/>
      <c r="G25" s="118" t="str">
        <f t="shared" si="0"/>
        <v/>
      </c>
      <c r="H25" s="117" t="str">
        <f t="shared" si="1"/>
        <v/>
      </c>
      <c r="I25" s="119"/>
      <c r="J25" s="117" t="str">
        <f t="shared" si="2"/>
        <v/>
      </c>
      <c r="K25" s="117" t="str">
        <f t="shared" si="3"/>
        <v/>
      </c>
      <c r="L25" s="118" t="str">
        <f t="shared" si="4"/>
        <v/>
      </c>
      <c r="M25" s="1168"/>
      <c r="N25" s="1169"/>
    </row>
    <row r="26" spans="1:14" s="120" customFormat="1" ht="20.100000000000001" customHeight="1">
      <c r="A26" s="113"/>
      <c r="B26" s="121"/>
      <c r="C26" s="121"/>
      <c r="D26" s="122"/>
      <c r="E26" s="116"/>
      <c r="F26" s="117"/>
      <c r="G26" s="118" t="str">
        <f t="shared" si="0"/>
        <v/>
      </c>
      <c r="H26" s="117" t="str">
        <f t="shared" si="1"/>
        <v/>
      </c>
      <c r="I26" s="119"/>
      <c r="J26" s="117" t="str">
        <f t="shared" si="2"/>
        <v/>
      </c>
      <c r="K26" s="117" t="str">
        <f t="shared" si="3"/>
        <v/>
      </c>
      <c r="L26" s="118" t="str">
        <f t="shared" si="4"/>
        <v/>
      </c>
      <c r="M26" s="1168"/>
      <c r="N26" s="1169"/>
    </row>
    <row r="27" spans="1:14" s="120" customFormat="1" ht="20.100000000000001" customHeight="1">
      <c r="A27" s="125"/>
      <c r="B27" s="126"/>
      <c r="C27" s="126"/>
      <c r="D27" s="127"/>
      <c r="E27" s="116"/>
      <c r="F27" s="128"/>
      <c r="G27" s="129" t="str">
        <f t="shared" si="0"/>
        <v/>
      </c>
      <c r="H27" s="128" t="str">
        <f t="shared" si="1"/>
        <v/>
      </c>
      <c r="I27" s="130"/>
      <c r="J27" s="128" t="str">
        <f t="shared" si="2"/>
        <v/>
      </c>
      <c r="K27" s="128" t="str">
        <f t="shared" si="3"/>
        <v/>
      </c>
      <c r="L27" s="129" t="str">
        <f t="shared" si="4"/>
        <v/>
      </c>
      <c r="M27" s="1164"/>
      <c r="N27" s="1165"/>
    </row>
    <row r="28" spans="1:14" s="120" customFormat="1" ht="24.95" customHeight="1">
      <c r="A28" s="131"/>
      <c r="B28" s="132"/>
      <c r="C28" s="133"/>
      <c r="D28" s="134"/>
      <c r="E28" s="135"/>
      <c r="F28" s="136"/>
      <c r="G28" s="137">
        <f>SUM(G7:G27)</f>
        <v>0</v>
      </c>
      <c r="H28" s="138">
        <f>SUM(H7:H27)</f>
        <v>0</v>
      </c>
      <c r="I28" s="138"/>
      <c r="J28" s="139"/>
      <c r="K28" s="140"/>
      <c r="L28" s="141">
        <f>SUM(L7:L27)</f>
        <v>0</v>
      </c>
      <c r="M28" s="1166"/>
      <c r="N28" s="1167"/>
    </row>
    <row r="29" spans="1:14" ht="20.100000000000001" customHeight="1">
      <c r="A29" s="142"/>
      <c r="B29" s="142"/>
      <c r="C29" s="142"/>
      <c r="D29" s="143"/>
      <c r="E29" s="101"/>
      <c r="F29" s="102"/>
      <c r="G29" s="144"/>
      <c r="H29" s="144"/>
      <c r="I29" s="144"/>
      <c r="J29" s="102"/>
      <c r="K29" s="101"/>
      <c r="L29" s="102"/>
      <c r="M29" s="101"/>
      <c r="N29" s="102"/>
    </row>
  </sheetData>
  <mergeCells count="36">
    <mergeCell ref="M8:N8"/>
    <mergeCell ref="E1:J1"/>
    <mergeCell ref="B2:F2"/>
    <mergeCell ref="A4:A6"/>
    <mergeCell ref="B4:B6"/>
    <mergeCell ref="C4:C6"/>
    <mergeCell ref="D4:D6"/>
    <mergeCell ref="E4:E6"/>
    <mergeCell ref="F4:F6"/>
    <mergeCell ref="G4:G6"/>
    <mergeCell ref="I4:I6"/>
    <mergeCell ref="J4:J5"/>
    <mergeCell ref="K4:K5"/>
    <mergeCell ref="L4:L6"/>
    <mergeCell ref="M4:N6"/>
    <mergeCell ref="M7:N7"/>
    <mergeCell ref="M20:N20"/>
    <mergeCell ref="M9:N9"/>
    <mergeCell ref="M10:N10"/>
    <mergeCell ref="M11:N11"/>
    <mergeCell ref="M12:N12"/>
    <mergeCell ref="M13:N13"/>
    <mergeCell ref="M14:N14"/>
    <mergeCell ref="M15:N15"/>
    <mergeCell ref="M16:N16"/>
    <mergeCell ref="M17:N17"/>
    <mergeCell ref="M18:N18"/>
    <mergeCell ref="M19:N19"/>
    <mergeCell ref="M27:N27"/>
    <mergeCell ref="M28:N28"/>
    <mergeCell ref="M21:N21"/>
    <mergeCell ref="M22:N22"/>
    <mergeCell ref="M23:N23"/>
    <mergeCell ref="M24:N24"/>
    <mergeCell ref="M25:N25"/>
    <mergeCell ref="M26:N26"/>
  </mergeCells>
  <phoneticPr fontId="4"/>
  <dataValidations count="1">
    <dataValidation type="list" allowBlank="1" showInputMessage="1" showErrorMessage="1" sqref="D29:D65536 D3:D6 D1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9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U40"/>
  <sheetViews>
    <sheetView showGridLines="0" showZeros="0" view="pageBreakPreview" zoomScale="85" zoomScaleNormal="85" zoomScaleSheetLayoutView="85" workbookViewId="0">
      <selection activeCell="H8" sqref="H8"/>
    </sheetView>
  </sheetViews>
  <sheetFormatPr defaultColWidth="7.625" defaultRowHeight="13.5"/>
  <cols>
    <col min="1" max="1" width="6.625" style="150" customWidth="1"/>
    <col min="2" max="2" width="11.625" style="150" customWidth="1"/>
    <col min="3" max="3" width="15.625" style="150" customWidth="1"/>
    <col min="4" max="4" width="4.625" style="251" customWidth="1"/>
    <col min="5" max="5" width="7.625" style="146"/>
    <col min="6" max="6" width="11.625" style="147" customWidth="1"/>
    <col min="7" max="7" width="11.625" style="148" customWidth="1"/>
    <col min="8" max="8" width="9.625" style="148" customWidth="1"/>
    <col min="9" max="9" width="7.625" style="146"/>
    <col min="10" max="10" width="11.625" style="147" customWidth="1"/>
    <col min="11" max="11" width="11.625" style="148" customWidth="1"/>
    <col min="12" max="12" width="9.625" style="148" customWidth="1"/>
    <col min="13" max="13" width="11.625" style="148" customWidth="1"/>
    <col min="14" max="14" width="9.625" style="148" customWidth="1"/>
    <col min="15" max="15" width="8" style="150" customWidth="1"/>
    <col min="16" max="19" width="11.125" style="153" customWidth="1"/>
    <col min="20" max="20" width="8" style="150" customWidth="1"/>
    <col min="21" max="21" width="5" style="150" customWidth="1"/>
    <col min="22" max="247" width="8" style="150" customWidth="1"/>
    <col min="248" max="248" width="6.625" style="150" customWidth="1"/>
    <col min="249" max="249" width="11.625" style="150" customWidth="1"/>
    <col min="250" max="250" width="15.625" style="150" customWidth="1"/>
    <col min="251" max="251" width="4.625" style="150" customWidth="1"/>
    <col min="252" max="252" width="7.625" style="150"/>
    <col min="253" max="254" width="11.625" style="150" customWidth="1"/>
    <col min="255" max="255" width="9.625" style="150" customWidth="1"/>
    <col min="256" max="16384" width="7.625" style="150"/>
  </cols>
  <sheetData>
    <row r="1" spans="1:21" ht="24.95" customHeight="1">
      <c r="A1" s="149"/>
      <c r="B1" s="149"/>
      <c r="C1" s="149"/>
      <c r="D1" s="150"/>
      <c r="E1" s="151" t="s">
        <v>136</v>
      </c>
      <c r="F1" s="151"/>
      <c r="G1" s="151"/>
      <c r="H1" s="151"/>
      <c r="I1" s="151"/>
      <c r="J1" s="151"/>
      <c r="K1" s="152"/>
      <c r="L1" s="152"/>
      <c r="M1" s="150"/>
      <c r="N1" s="150"/>
    </row>
    <row r="2" spans="1:21" ht="20.100000000000001" customHeight="1">
      <c r="A2" s="154" t="s">
        <v>137</v>
      </c>
      <c r="B2" s="155" t="s">
        <v>110</v>
      </c>
      <c r="C2" s="155"/>
      <c r="D2" s="155"/>
      <c r="E2" s="155"/>
      <c r="F2" s="155"/>
      <c r="G2" s="144"/>
      <c r="H2" s="144"/>
      <c r="I2" s="144"/>
      <c r="J2" s="144"/>
      <c r="K2" s="144"/>
      <c r="L2" s="144"/>
      <c r="M2" s="144"/>
      <c r="N2" s="144"/>
    </row>
    <row r="3" spans="1:21" ht="9.9499999999999993" customHeight="1" thickBot="1">
      <c r="A3" s="149"/>
      <c r="B3" s="149"/>
      <c r="C3" s="149"/>
      <c r="D3" s="149"/>
      <c r="E3" s="101"/>
      <c r="F3" s="102"/>
      <c r="G3" s="144"/>
      <c r="H3" s="144"/>
      <c r="I3" s="101"/>
      <c r="J3" s="102"/>
      <c r="K3" s="144"/>
      <c r="L3" s="144"/>
      <c r="M3" s="144"/>
      <c r="N3" s="144"/>
      <c r="P3" s="156"/>
    </row>
    <row r="4" spans="1:21" s="160" customFormat="1" ht="20.100000000000001" customHeight="1">
      <c r="A4" s="1213" t="s">
        <v>138</v>
      </c>
      <c r="B4" s="1213" t="s">
        <v>139</v>
      </c>
      <c r="C4" s="1216" t="s">
        <v>140</v>
      </c>
      <c r="D4" s="1219" t="s">
        <v>141</v>
      </c>
      <c r="E4" s="157" t="s">
        <v>142</v>
      </c>
      <c r="F4" s="158"/>
      <c r="G4" s="158"/>
      <c r="H4" s="159"/>
      <c r="I4" s="157" t="s">
        <v>143</v>
      </c>
      <c r="J4" s="158"/>
      <c r="K4" s="158"/>
      <c r="L4" s="159"/>
      <c r="M4" s="157" t="s">
        <v>144</v>
      </c>
      <c r="N4" s="159"/>
      <c r="P4" s="161" t="s">
        <v>145</v>
      </c>
      <c r="Q4" s="162"/>
      <c r="R4" s="162"/>
      <c r="S4" s="162"/>
      <c r="T4" s="162"/>
      <c r="U4" s="163"/>
    </row>
    <row r="5" spans="1:21" s="160" customFormat="1" ht="20.100000000000001" customHeight="1">
      <c r="A5" s="1214"/>
      <c r="B5" s="1214"/>
      <c r="C5" s="1217"/>
      <c r="D5" s="1220"/>
      <c r="E5" s="1222" t="s">
        <v>146</v>
      </c>
      <c r="F5" s="1224" t="s">
        <v>147</v>
      </c>
      <c r="G5" s="1225" t="s">
        <v>148</v>
      </c>
      <c r="H5" s="164" t="s">
        <v>149</v>
      </c>
      <c r="I5" s="1222" t="s">
        <v>146</v>
      </c>
      <c r="J5" s="1224" t="s">
        <v>147</v>
      </c>
      <c r="K5" s="1225" t="s">
        <v>148</v>
      </c>
      <c r="L5" s="164" t="s">
        <v>149</v>
      </c>
      <c r="M5" s="1225" t="s">
        <v>148</v>
      </c>
      <c r="N5" s="1211" t="s">
        <v>150</v>
      </c>
      <c r="P5" s="165"/>
      <c r="Q5" s="166"/>
      <c r="R5" s="166"/>
      <c r="S5" s="166"/>
      <c r="T5" s="167"/>
      <c r="U5" s="168"/>
    </row>
    <row r="6" spans="1:21" s="160" customFormat="1" ht="20.100000000000001" customHeight="1">
      <c r="A6" s="1215"/>
      <c r="B6" s="1215"/>
      <c r="C6" s="1218"/>
      <c r="D6" s="1221"/>
      <c r="E6" s="1223"/>
      <c r="F6" s="1223"/>
      <c r="G6" s="1226"/>
      <c r="H6" s="169">
        <v>0.16500000000000001</v>
      </c>
      <c r="I6" s="1227"/>
      <c r="J6" s="1228"/>
      <c r="K6" s="1226"/>
      <c r="L6" s="169">
        <f>H6</f>
        <v>0.16500000000000001</v>
      </c>
      <c r="M6" s="1226"/>
      <c r="N6" s="1212"/>
      <c r="P6" s="165"/>
      <c r="Q6" s="166"/>
      <c r="R6" s="166"/>
      <c r="S6" s="166"/>
      <c r="T6" s="167"/>
      <c r="U6" s="168"/>
    </row>
    <row r="7" spans="1:21" s="181" customFormat="1" ht="20.100000000000001" customHeight="1">
      <c r="A7" s="170"/>
      <c r="B7" s="171"/>
      <c r="C7" s="171"/>
      <c r="D7" s="172" t="s">
        <v>151</v>
      </c>
      <c r="E7" s="173"/>
      <c r="F7" s="174"/>
      <c r="G7" s="175" t="str">
        <f t="shared" ref="G7:G16" si="0">IF(OR(E7=0,E7="")=TRUE,"",ROUND((E7*F7),0))</f>
        <v/>
      </c>
      <c r="H7" s="174" t="str">
        <f t="shared" ref="H7:H16" si="1">IF(OR(E7=0,E7="")=TRUE,"",ROUND((G7*$H$6),0))</f>
        <v/>
      </c>
      <c r="I7" s="173"/>
      <c r="J7" s="174"/>
      <c r="K7" s="175" t="str">
        <f t="shared" ref="K7:K16" si="2">IF(OR(I7=0,I7="")=TRUE,"",ROUND((I7*J7),0))</f>
        <v/>
      </c>
      <c r="L7" s="174" t="str">
        <f t="shared" ref="L7:L16" si="3">IF(OR(I7=0,I7="")=TRUE,"",ROUND((K7*$L$6),0))</f>
        <v/>
      </c>
      <c r="M7" s="175" t="str">
        <f t="shared" ref="M7:N16" si="4">IF(OR(G7=0,K7="")=TRUE,"",K7-G7)</f>
        <v/>
      </c>
      <c r="N7" s="175" t="str">
        <f t="shared" si="4"/>
        <v/>
      </c>
      <c r="O7" s="176"/>
      <c r="P7" s="177"/>
      <c r="Q7" s="178"/>
      <c r="R7" s="178"/>
      <c r="S7" s="178"/>
      <c r="T7" s="179"/>
      <c r="U7" s="180"/>
    </row>
    <row r="8" spans="1:21" s="181" customFormat="1" ht="20.100000000000001" customHeight="1">
      <c r="A8" s="170"/>
      <c r="B8" s="182"/>
      <c r="C8" s="182"/>
      <c r="D8" s="183" t="s">
        <v>151</v>
      </c>
      <c r="E8" s="184"/>
      <c r="F8" s="185"/>
      <c r="G8" s="186" t="str">
        <f t="shared" si="0"/>
        <v/>
      </c>
      <c r="H8" s="185" t="str">
        <f t="shared" si="1"/>
        <v/>
      </c>
      <c r="I8" s="173"/>
      <c r="J8" s="185"/>
      <c r="K8" s="186" t="str">
        <f t="shared" si="2"/>
        <v/>
      </c>
      <c r="L8" s="185" t="str">
        <f t="shared" si="3"/>
        <v/>
      </c>
      <c r="M8" s="175" t="str">
        <f t="shared" si="4"/>
        <v/>
      </c>
      <c r="N8" s="175" t="str">
        <f t="shared" si="4"/>
        <v/>
      </c>
      <c r="O8" s="176"/>
      <c r="P8" s="177"/>
      <c r="Q8" s="178"/>
      <c r="R8" s="178"/>
      <c r="S8" s="178"/>
      <c r="T8" s="179"/>
      <c r="U8" s="180"/>
    </row>
    <row r="9" spans="1:21" s="181" customFormat="1" ht="20.100000000000001" customHeight="1">
      <c r="A9" s="170"/>
      <c r="B9" s="182"/>
      <c r="C9" s="182"/>
      <c r="D9" s="183" t="s">
        <v>151</v>
      </c>
      <c r="E9" s="184"/>
      <c r="F9" s="185"/>
      <c r="G9" s="186" t="str">
        <f t="shared" si="0"/>
        <v/>
      </c>
      <c r="H9" s="185" t="str">
        <f t="shared" si="1"/>
        <v/>
      </c>
      <c r="I9" s="173"/>
      <c r="J9" s="185"/>
      <c r="K9" s="186" t="str">
        <f t="shared" si="2"/>
        <v/>
      </c>
      <c r="L9" s="185" t="str">
        <f t="shared" si="3"/>
        <v/>
      </c>
      <c r="M9" s="175" t="str">
        <f t="shared" si="4"/>
        <v/>
      </c>
      <c r="N9" s="175" t="str">
        <f t="shared" si="4"/>
        <v/>
      </c>
      <c r="O9" s="176"/>
      <c r="P9" s="177"/>
      <c r="Q9" s="178"/>
      <c r="R9" s="178"/>
      <c r="S9" s="178"/>
      <c r="T9" s="179"/>
      <c r="U9" s="180"/>
    </row>
    <row r="10" spans="1:21" s="181" customFormat="1" ht="20.100000000000001" customHeight="1">
      <c r="A10" s="170"/>
      <c r="B10" s="182"/>
      <c r="C10" s="182"/>
      <c r="D10" s="183" t="s">
        <v>151</v>
      </c>
      <c r="E10" s="184"/>
      <c r="F10" s="185"/>
      <c r="G10" s="186" t="str">
        <f t="shared" si="0"/>
        <v/>
      </c>
      <c r="H10" s="185" t="str">
        <f t="shared" si="1"/>
        <v/>
      </c>
      <c r="I10" s="173"/>
      <c r="J10" s="185"/>
      <c r="K10" s="186" t="str">
        <f t="shared" si="2"/>
        <v/>
      </c>
      <c r="L10" s="185" t="str">
        <f t="shared" si="3"/>
        <v/>
      </c>
      <c r="M10" s="175" t="str">
        <f t="shared" si="4"/>
        <v/>
      </c>
      <c r="N10" s="175" t="str">
        <f t="shared" si="4"/>
        <v/>
      </c>
      <c r="O10" s="176"/>
      <c r="P10" s="177"/>
      <c r="Q10" s="178"/>
      <c r="R10" s="178"/>
      <c r="S10" s="178"/>
      <c r="T10" s="179"/>
      <c r="U10" s="180"/>
    </row>
    <row r="11" spans="1:21" s="181" customFormat="1" ht="20.100000000000001" customHeight="1">
      <c r="A11" s="170"/>
      <c r="B11" s="182"/>
      <c r="C11" s="182"/>
      <c r="D11" s="183" t="s">
        <v>151</v>
      </c>
      <c r="E11" s="184"/>
      <c r="F11" s="185"/>
      <c r="G11" s="186" t="str">
        <f t="shared" si="0"/>
        <v/>
      </c>
      <c r="H11" s="185" t="str">
        <f t="shared" si="1"/>
        <v/>
      </c>
      <c r="I11" s="173"/>
      <c r="J11" s="185"/>
      <c r="K11" s="186" t="str">
        <f t="shared" si="2"/>
        <v/>
      </c>
      <c r="L11" s="185" t="str">
        <f t="shared" si="3"/>
        <v/>
      </c>
      <c r="M11" s="175" t="str">
        <f t="shared" si="4"/>
        <v/>
      </c>
      <c r="N11" s="175" t="str">
        <f t="shared" si="4"/>
        <v/>
      </c>
      <c r="O11" s="176"/>
      <c r="P11" s="177"/>
      <c r="Q11" s="178"/>
      <c r="R11" s="178"/>
      <c r="S11" s="178"/>
      <c r="T11" s="179"/>
      <c r="U11" s="180"/>
    </row>
    <row r="12" spans="1:21" s="181" customFormat="1" ht="20.100000000000001" customHeight="1">
      <c r="A12" s="170"/>
      <c r="B12" s="182"/>
      <c r="C12" s="182"/>
      <c r="D12" s="183" t="s">
        <v>151</v>
      </c>
      <c r="E12" s="184"/>
      <c r="F12" s="185"/>
      <c r="G12" s="186" t="str">
        <f t="shared" si="0"/>
        <v/>
      </c>
      <c r="H12" s="185" t="str">
        <f t="shared" si="1"/>
        <v/>
      </c>
      <c r="I12" s="173"/>
      <c r="J12" s="185"/>
      <c r="K12" s="186" t="str">
        <f t="shared" si="2"/>
        <v/>
      </c>
      <c r="L12" s="185" t="str">
        <f t="shared" si="3"/>
        <v/>
      </c>
      <c r="M12" s="175" t="str">
        <f t="shared" si="4"/>
        <v/>
      </c>
      <c r="N12" s="175" t="str">
        <f t="shared" si="4"/>
        <v/>
      </c>
      <c r="O12" s="176"/>
      <c r="P12" s="177"/>
      <c r="Q12" s="178"/>
      <c r="R12" s="178"/>
      <c r="S12" s="178"/>
      <c r="T12" s="179"/>
      <c r="U12" s="180"/>
    </row>
    <row r="13" spans="1:21" s="181" customFormat="1" ht="20.100000000000001" customHeight="1">
      <c r="A13" s="170"/>
      <c r="B13" s="182"/>
      <c r="C13" s="182"/>
      <c r="D13" s="183" t="s">
        <v>151</v>
      </c>
      <c r="E13" s="184"/>
      <c r="F13" s="185"/>
      <c r="G13" s="186" t="str">
        <f t="shared" si="0"/>
        <v/>
      </c>
      <c r="H13" s="185" t="str">
        <f t="shared" si="1"/>
        <v/>
      </c>
      <c r="I13" s="173"/>
      <c r="J13" s="185"/>
      <c r="K13" s="186" t="str">
        <f t="shared" si="2"/>
        <v/>
      </c>
      <c r="L13" s="185" t="str">
        <f t="shared" si="3"/>
        <v/>
      </c>
      <c r="M13" s="175" t="str">
        <f t="shared" si="4"/>
        <v/>
      </c>
      <c r="N13" s="175" t="str">
        <f t="shared" si="4"/>
        <v/>
      </c>
      <c r="O13" s="176"/>
      <c r="P13" s="177"/>
      <c r="Q13" s="178"/>
      <c r="R13" s="178"/>
      <c r="S13" s="178"/>
      <c r="T13" s="179"/>
      <c r="U13" s="180"/>
    </row>
    <row r="14" spans="1:21" s="181" customFormat="1" ht="20.100000000000001" customHeight="1">
      <c r="A14" s="170"/>
      <c r="B14" s="182"/>
      <c r="C14" s="182"/>
      <c r="D14" s="183" t="s">
        <v>151</v>
      </c>
      <c r="E14" s="184"/>
      <c r="F14" s="185"/>
      <c r="G14" s="186" t="str">
        <f t="shared" si="0"/>
        <v/>
      </c>
      <c r="H14" s="185" t="str">
        <f t="shared" si="1"/>
        <v/>
      </c>
      <c r="I14" s="173"/>
      <c r="J14" s="185"/>
      <c r="K14" s="186" t="str">
        <f t="shared" si="2"/>
        <v/>
      </c>
      <c r="L14" s="185" t="str">
        <f t="shared" si="3"/>
        <v/>
      </c>
      <c r="M14" s="175" t="str">
        <f t="shared" si="4"/>
        <v/>
      </c>
      <c r="N14" s="175" t="str">
        <f t="shared" si="4"/>
        <v/>
      </c>
      <c r="O14" s="176"/>
      <c r="P14" s="177"/>
      <c r="Q14" s="178"/>
      <c r="R14" s="178"/>
      <c r="S14" s="178"/>
      <c r="T14" s="179"/>
      <c r="U14" s="180"/>
    </row>
    <row r="15" spans="1:21" s="181" customFormat="1" ht="20.100000000000001" customHeight="1">
      <c r="A15" s="170"/>
      <c r="B15" s="182"/>
      <c r="C15" s="182"/>
      <c r="D15" s="183" t="s">
        <v>151</v>
      </c>
      <c r="E15" s="184"/>
      <c r="F15" s="185"/>
      <c r="G15" s="186" t="str">
        <f t="shared" si="0"/>
        <v/>
      </c>
      <c r="H15" s="185" t="str">
        <f t="shared" si="1"/>
        <v/>
      </c>
      <c r="I15" s="173"/>
      <c r="J15" s="185"/>
      <c r="K15" s="186" t="str">
        <f t="shared" si="2"/>
        <v/>
      </c>
      <c r="L15" s="185" t="str">
        <f t="shared" si="3"/>
        <v/>
      </c>
      <c r="M15" s="175" t="str">
        <f t="shared" si="4"/>
        <v/>
      </c>
      <c r="N15" s="175" t="str">
        <f t="shared" si="4"/>
        <v/>
      </c>
      <c r="O15" s="176"/>
      <c r="P15" s="177"/>
      <c r="Q15" s="178"/>
      <c r="R15" s="178"/>
      <c r="S15" s="178"/>
      <c r="T15" s="179"/>
      <c r="U15" s="180"/>
    </row>
    <row r="16" spans="1:21" s="181" customFormat="1" ht="20.100000000000001" customHeight="1">
      <c r="A16" s="187"/>
      <c r="B16" s="188"/>
      <c r="C16" s="188"/>
      <c r="D16" s="189" t="s">
        <v>151</v>
      </c>
      <c r="E16" s="190"/>
      <c r="F16" s="191"/>
      <c r="G16" s="192" t="str">
        <f t="shared" si="0"/>
        <v/>
      </c>
      <c r="H16" s="191" t="str">
        <f t="shared" si="1"/>
        <v/>
      </c>
      <c r="I16" s="173"/>
      <c r="J16" s="185"/>
      <c r="K16" s="192" t="str">
        <f t="shared" si="2"/>
        <v/>
      </c>
      <c r="L16" s="191" t="str">
        <f t="shared" si="3"/>
        <v/>
      </c>
      <c r="M16" s="193" t="str">
        <f t="shared" si="4"/>
        <v/>
      </c>
      <c r="N16" s="193" t="str">
        <f t="shared" si="4"/>
        <v/>
      </c>
      <c r="O16" s="176"/>
      <c r="P16" s="177"/>
      <c r="Q16" s="178"/>
      <c r="R16" s="178"/>
      <c r="S16" s="178"/>
      <c r="T16" s="179"/>
      <c r="U16" s="180"/>
    </row>
    <row r="17" spans="1:21" s="181" customFormat="1" ht="20.100000000000001" customHeight="1">
      <c r="A17" s="194"/>
      <c r="B17" s="195"/>
      <c r="C17" s="196"/>
      <c r="D17" s="197"/>
      <c r="E17" s="198"/>
      <c r="F17" s="199"/>
      <c r="G17" s="200">
        <f>SUM(G7:G16)</f>
        <v>0</v>
      </c>
      <c r="H17" s="201">
        <f>SUM(H7:H16)</f>
        <v>0</v>
      </c>
      <c r="I17" s="202"/>
      <c r="J17" s="203"/>
      <c r="K17" s="200">
        <f>SUM(K7:K16)</f>
        <v>0</v>
      </c>
      <c r="L17" s="201">
        <f>SUM(L7:L16)</f>
        <v>0</v>
      </c>
      <c r="M17" s="201">
        <f>SUM(M7:M16)</f>
        <v>0</v>
      </c>
      <c r="N17" s="200">
        <f>SUM(N7:N16)</f>
        <v>0</v>
      </c>
      <c r="P17" s="204" t="s">
        <v>152</v>
      </c>
      <c r="Q17" s="205"/>
      <c r="R17" s="205"/>
      <c r="S17" s="205"/>
      <c r="T17" s="205"/>
      <c r="U17" s="206"/>
    </row>
    <row r="18" spans="1:21" s="160" customFormat="1" ht="20.100000000000001" customHeight="1">
      <c r="A18" s="207" t="s">
        <v>153</v>
      </c>
      <c r="B18" s="207" t="s">
        <v>154</v>
      </c>
      <c r="C18" s="207" t="s">
        <v>140</v>
      </c>
      <c r="D18" s="207" t="s">
        <v>141</v>
      </c>
      <c r="E18" s="208" t="s">
        <v>155</v>
      </c>
      <c r="F18" s="208" t="s">
        <v>156</v>
      </c>
      <c r="G18" s="208" t="s">
        <v>157</v>
      </c>
      <c r="H18" s="208" t="s">
        <v>158</v>
      </c>
      <c r="I18" s="208" t="s">
        <v>149</v>
      </c>
      <c r="J18" s="208" t="s">
        <v>159</v>
      </c>
      <c r="K18" s="209" t="s">
        <v>160</v>
      </c>
      <c r="L18" s="209"/>
      <c r="M18" s="209"/>
      <c r="N18" s="209"/>
      <c r="P18" s="210" t="s">
        <v>161</v>
      </c>
      <c r="Q18" s="211"/>
      <c r="R18" s="211"/>
      <c r="S18" s="211"/>
      <c r="T18" s="211"/>
      <c r="U18" s="212"/>
    </row>
    <row r="19" spans="1:21" s="181" customFormat="1" ht="20.100000000000001" customHeight="1">
      <c r="A19" s="170"/>
      <c r="B19" s="171"/>
      <c r="C19" s="171"/>
      <c r="D19" s="183" t="s">
        <v>162</v>
      </c>
      <c r="E19" s="213"/>
      <c r="F19" s="214"/>
      <c r="G19" s="215" t="str">
        <f t="shared" ref="G19:G28" si="5">IF(OR(E19=0,F19="")=TRUE,"",ROUND((E19/100*F19),0))</f>
        <v/>
      </c>
      <c r="H19" s="216"/>
      <c r="I19" s="186" t="str">
        <f t="shared" ref="I19:I28" si="6">IF(OR(G19=0,H19="")=TRUE,"",ROUND((G19*H19/100),0))</f>
        <v/>
      </c>
      <c r="J19" s="175" t="str">
        <f t="shared" ref="J19:J28" si="7">IF(OR(G19=0,I19="")=TRUE,"",I19+G19)</f>
        <v/>
      </c>
      <c r="K19" s="217"/>
      <c r="L19" s="218"/>
      <c r="M19" s="218"/>
      <c r="N19" s="219"/>
      <c r="O19" s="176"/>
      <c r="P19" s="220"/>
      <c r="Q19" s="221"/>
      <c r="R19" s="221"/>
      <c r="S19" s="221"/>
      <c r="T19" s="179"/>
      <c r="U19" s="180"/>
    </row>
    <row r="20" spans="1:21" s="181" customFormat="1" ht="20.100000000000001" customHeight="1">
      <c r="A20" s="170"/>
      <c r="B20" s="182"/>
      <c r="C20" s="182"/>
      <c r="D20" s="183" t="s">
        <v>162</v>
      </c>
      <c r="E20" s="213"/>
      <c r="F20" s="214"/>
      <c r="G20" s="215" t="str">
        <f t="shared" si="5"/>
        <v/>
      </c>
      <c r="H20" s="216"/>
      <c r="I20" s="186" t="str">
        <f t="shared" si="6"/>
        <v/>
      </c>
      <c r="J20" s="175" t="str">
        <f t="shared" si="7"/>
        <v/>
      </c>
      <c r="K20" s="222"/>
      <c r="L20" s="223"/>
      <c r="M20" s="223"/>
      <c r="N20" s="224"/>
      <c r="O20" s="176"/>
      <c r="P20" s="220"/>
      <c r="Q20" s="221"/>
      <c r="R20" s="221"/>
      <c r="S20" s="221"/>
      <c r="T20" s="167"/>
      <c r="U20" s="180"/>
    </row>
    <row r="21" spans="1:21" s="181" customFormat="1" ht="20.100000000000001" customHeight="1">
      <c r="A21" s="170"/>
      <c r="B21" s="182"/>
      <c r="C21" s="182"/>
      <c r="D21" s="183" t="s">
        <v>162</v>
      </c>
      <c r="E21" s="213"/>
      <c r="F21" s="214"/>
      <c r="G21" s="215" t="str">
        <f t="shared" si="5"/>
        <v/>
      </c>
      <c r="H21" s="216"/>
      <c r="I21" s="186" t="str">
        <f t="shared" si="6"/>
        <v/>
      </c>
      <c r="J21" s="175" t="str">
        <f t="shared" si="7"/>
        <v/>
      </c>
      <c r="K21" s="222"/>
      <c r="L21" s="223"/>
      <c r="M21" s="223"/>
      <c r="N21" s="224"/>
      <c r="O21" s="176"/>
      <c r="P21" s="220"/>
      <c r="Q21" s="221"/>
      <c r="R21" s="221"/>
      <c r="S21" s="221"/>
      <c r="T21" s="179"/>
      <c r="U21" s="180"/>
    </row>
    <row r="22" spans="1:21" s="181" customFormat="1" ht="20.100000000000001" customHeight="1">
      <c r="A22" s="170"/>
      <c r="B22" s="182"/>
      <c r="C22" s="182"/>
      <c r="D22" s="183" t="s">
        <v>162</v>
      </c>
      <c r="E22" s="213"/>
      <c r="F22" s="214"/>
      <c r="G22" s="215" t="str">
        <f t="shared" si="5"/>
        <v/>
      </c>
      <c r="H22" s="216"/>
      <c r="I22" s="186" t="str">
        <f t="shared" si="6"/>
        <v/>
      </c>
      <c r="J22" s="175" t="str">
        <f t="shared" si="7"/>
        <v/>
      </c>
      <c r="K22" s="222"/>
      <c r="L22" s="223"/>
      <c r="M22" s="223"/>
      <c r="N22" s="224"/>
      <c r="O22" s="176"/>
      <c r="P22" s="220"/>
      <c r="Q22" s="221"/>
      <c r="R22" s="221"/>
      <c r="S22" s="221"/>
      <c r="T22" s="179"/>
      <c r="U22" s="180"/>
    </row>
    <row r="23" spans="1:21" s="181" customFormat="1" ht="20.100000000000001" customHeight="1">
      <c r="A23" s="170"/>
      <c r="B23" s="182"/>
      <c r="C23" s="182"/>
      <c r="D23" s="183" t="s">
        <v>162</v>
      </c>
      <c r="E23" s="213"/>
      <c r="F23" s="214"/>
      <c r="G23" s="215" t="str">
        <f t="shared" si="5"/>
        <v/>
      </c>
      <c r="H23" s="216"/>
      <c r="I23" s="186" t="str">
        <f t="shared" si="6"/>
        <v/>
      </c>
      <c r="J23" s="175" t="str">
        <f t="shared" si="7"/>
        <v/>
      </c>
      <c r="K23" s="222"/>
      <c r="L23" s="223"/>
      <c r="M23" s="223"/>
      <c r="N23" s="224"/>
      <c r="O23" s="176"/>
      <c r="P23" s="220"/>
      <c r="Q23" s="221"/>
      <c r="R23" s="221"/>
      <c r="S23" s="221"/>
      <c r="T23" s="179"/>
      <c r="U23" s="180"/>
    </row>
    <row r="24" spans="1:21" s="181" customFormat="1" ht="20.100000000000001" customHeight="1">
      <c r="A24" s="170"/>
      <c r="B24" s="182"/>
      <c r="C24" s="182"/>
      <c r="D24" s="183" t="s">
        <v>162</v>
      </c>
      <c r="E24" s="213"/>
      <c r="F24" s="214"/>
      <c r="G24" s="215" t="str">
        <f t="shared" si="5"/>
        <v/>
      </c>
      <c r="H24" s="216"/>
      <c r="I24" s="186" t="str">
        <f t="shared" si="6"/>
        <v/>
      </c>
      <c r="J24" s="175" t="str">
        <f t="shared" si="7"/>
        <v/>
      </c>
      <c r="K24" s="222"/>
      <c r="L24" s="223"/>
      <c r="M24" s="223"/>
      <c r="N24" s="224"/>
      <c r="O24" s="176"/>
      <c r="P24" s="220"/>
      <c r="Q24" s="221"/>
      <c r="R24" s="221"/>
      <c r="S24" s="221"/>
      <c r="T24" s="179"/>
      <c r="U24" s="180"/>
    </row>
    <row r="25" spans="1:21" s="181" customFormat="1" ht="20.100000000000001" customHeight="1">
      <c r="A25" s="170"/>
      <c r="B25" s="182"/>
      <c r="C25" s="182"/>
      <c r="D25" s="183" t="s">
        <v>162</v>
      </c>
      <c r="E25" s="213"/>
      <c r="F25" s="214"/>
      <c r="G25" s="215" t="str">
        <f t="shared" si="5"/>
        <v/>
      </c>
      <c r="H25" s="216"/>
      <c r="I25" s="186" t="str">
        <f t="shared" si="6"/>
        <v/>
      </c>
      <c r="J25" s="175" t="str">
        <f t="shared" si="7"/>
        <v/>
      </c>
      <c r="K25" s="222"/>
      <c r="L25" s="223"/>
      <c r="M25" s="223"/>
      <c r="N25" s="224"/>
      <c r="O25" s="176"/>
      <c r="P25" s="220"/>
      <c r="Q25" s="221"/>
      <c r="R25" s="221"/>
      <c r="S25" s="221"/>
      <c r="T25" s="179"/>
      <c r="U25" s="180"/>
    </row>
    <row r="26" spans="1:21" s="181" customFormat="1" ht="20.100000000000001" customHeight="1">
      <c r="A26" s="170"/>
      <c r="B26" s="182"/>
      <c r="C26" s="182"/>
      <c r="D26" s="183" t="s">
        <v>162</v>
      </c>
      <c r="E26" s="213"/>
      <c r="F26" s="214"/>
      <c r="G26" s="215" t="str">
        <f t="shared" si="5"/>
        <v/>
      </c>
      <c r="H26" s="216"/>
      <c r="I26" s="186" t="str">
        <f t="shared" si="6"/>
        <v/>
      </c>
      <c r="J26" s="175" t="str">
        <f t="shared" si="7"/>
        <v/>
      </c>
      <c r="K26" s="222"/>
      <c r="L26" s="223"/>
      <c r="M26" s="223"/>
      <c r="N26" s="224"/>
      <c r="O26" s="176"/>
      <c r="P26" s="220"/>
      <c r="Q26" s="221"/>
      <c r="R26" s="221"/>
      <c r="S26" s="221"/>
      <c r="T26" s="179"/>
      <c r="U26" s="180"/>
    </row>
    <row r="27" spans="1:21" s="181" customFormat="1" ht="20.100000000000001" customHeight="1">
      <c r="A27" s="170"/>
      <c r="B27" s="182"/>
      <c r="C27" s="182"/>
      <c r="D27" s="183" t="s">
        <v>162</v>
      </c>
      <c r="E27" s="213"/>
      <c r="F27" s="214"/>
      <c r="G27" s="215" t="str">
        <f t="shared" si="5"/>
        <v/>
      </c>
      <c r="H27" s="216"/>
      <c r="I27" s="186" t="str">
        <f t="shared" si="6"/>
        <v/>
      </c>
      <c r="J27" s="175" t="str">
        <f t="shared" si="7"/>
        <v/>
      </c>
      <c r="K27" s="222"/>
      <c r="L27" s="223"/>
      <c r="M27" s="223"/>
      <c r="N27" s="224"/>
      <c r="O27" s="176"/>
      <c r="P27" s="220"/>
      <c r="Q27" s="221"/>
      <c r="R27" s="221"/>
      <c r="S27" s="221"/>
      <c r="T27" s="179"/>
      <c r="U27" s="180"/>
    </row>
    <row r="28" spans="1:21" s="181" customFormat="1" ht="20.100000000000001" customHeight="1">
      <c r="A28" s="225"/>
      <c r="B28" s="188"/>
      <c r="C28" s="188"/>
      <c r="D28" s="226" t="s">
        <v>162</v>
      </c>
      <c r="E28" s="227"/>
      <c r="F28" s="228"/>
      <c r="G28" s="229" t="str">
        <f t="shared" si="5"/>
        <v/>
      </c>
      <c r="H28" s="230"/>
      <c r="I28" s="192" t="str">
        <f t="shared" si="6"/>
        <v/>
      </c>
      <c r="J28" s="193" t="str">
        <f t="shared" si="7"/>
        <v/>
      </c>
      <c r="K28" s="231"/>
      <c r="L28" s="232"/>
      <c r="M28" s="232"/>
      <c r="N28" s="233"/>
      <c r="O28" s="176"/>
      <c r="P28" s="234" t="s">
        <v>163</v>
      </c>
      <c r="Q28" s="235"/>
      <c r="R28" s="235"/>
      <c r="S28" s="235"/>
      <c r="T28" s="235"/>
      <c r="U28" s="236"/>
    </row>
    <row r="29" spans="1:21" s="181" customFormat="1" ht="20.100000000000001" customHeight="1">
      <c r="A29" s="237"/>
      <c r="B29" s="238"/>
      <c r="C29" s="239"/>
      <c r="D29" s="240"/>
      <c r="E29" s="241"/>
      <c r="F29" s="242">
        <f>SUM(F19:F28)</f>
        <v>0</v>
      </c>
      <c r="G29" s="242">
        <f>SUM(G19:G28)</f>
        <v>0</v>
      </c>
      <c r="H29" s="243"/>
      <c r="I29" s="241">
        <f>SUM(I19:I28)</f>
        <v>0</v>
      </c>
      <c r="J29" s="244">
        <f>SUM(J19:J28)</f>
        <v>0</v>
      </c>
      <c r="K29" s="245">
        <f>SUM(L19:L28)</f>
        <v>0</v>
      </c>
      <c r="L29" s="246"/>
      <c r="M29" s="246"/>
      <c r="N29" s="247"/>
      <c r="P29" s="248"/>
      <c r="Q29" s="249"/>
      <c r="R29" s="249"/>
      <c r="S29" s="249"/>
      <c r="T29" s="179"/>
      <c r="U29" s="180"/>
    </row>
    <row r="30" spans="1:21" ht="20.100000000000001" customHeight="1">
      <c r="A30" s="149"/>
      <c r="B30" s="149"/>
      <c r="C30" s="149"/>
      <c r="D30" s="250"/>
      <c r="E30" s="101"/>
      <c r="F30" s="102"/>
      <c r="G30" s="144"/>
      <c r="H30" s="144"/>
      <c r="I30" s="101"/>
      <c r="J30" s="102"/>
      <c r="K30" s="144"/>
      <c r="L30" s="144"/>
      <c r="M30" s="144"/>
      <c r="N30" s="144"/>
      <c r="P30" s="248"/>
      <c r="Q30" s="249"/>
      <c r="R30" s="249"/>
      <c r="S30" s="249"/>
      <c r="T30" s="179"/>
      <c r="U30" s="180"/>
    </row>
    <row r="31" spans="1:21" ht="18.75" customHeight="1">
      <c r="P31" s="248"/>
      <c r="Q31" s="249"/>
      <c r="R31" s="249"/>
      <c r="S31" s="249"/>
      <c r="T31" s="179"/>
      <c r="U31" s="252"/>
    </row>
    <row r="32" spans="1:21" ht="17.25">
      <c r="P32" s="248"/>
      <c r="Q32" s="249"/>
      <c r="R32" s="249"/>
      <c r="S32" s="249"/>
      <c r="T32" s="179"/>
      <c r="U32" s="252"/>
    </row>
    <row r="33" spans="16:21" ht="17.25">
      <c r="P33" s="248"/>
      <c r="Q33" s="249"/>
      <c r="R33" s="249"/>
      <c r="S33" s="249"/>
      <c r="T33" s="253"/>
      <c r="U33" s="252"/>
    </row>
    <row r="34" spans="16:21" ht="17.25">
      <c r="P34" s="248"/>
      <c r="Q34" s="249"/>
      <c r="R34" s="249"/>
      <c r="S34" s="249"/>
      <c r="T34" s="253"/>
      <c r="U34" s="252"/>
    </row>
    <row r="35" spans="16:21" ht="17.25">
      <c r="P35" s="248"/>
      <c r="Q35" s="249"/>
      <c r="R35" s="249"/>
      <c r="S35" s="249"/>
      <c r="T35" s="253"/>
      <c r="U35" s="252"/>
    </row>
    <row r="36" spans="16:21" ht="17.25">
      <c r="P36" s="248"/>
      <c r="Q36" s="249"/>
      <c r="R36" s="249"/>
      <c r="S36" s="249"/>
      <c r="T36" s="253"/>
      <c r="U36" s="252"/>
    </row>
    <row r="37" spans="16:21" ht="17.25">
      <c r="P37" s="248"/>
      <c r="Q37" s="249"/>
      <c r="R37" s="249"/>
      <c r="S37" s="249"/>
      <c r="T37" s="253"/>
      <c r="U37" s="252"/>
    </row>
    <row r="38" spans="16:21">
      <c r="P38" s="254"/>
      <c r="Q38" s="255"/>
      <c r="R38" s="255"/>
      <c r="S38" s="255"/>
      <c r="T38" s="253"/>
      <c r="U38" s="252"/>
    </row>
    <row r="39" spans="16:21">
      <c r="P39" s="254"/>
      <c r="Q39" s="255"/>
      <c r="R39" s="255"/>
      <c r="S39" s="255"/>
      <c r="T39" s="253"/>
      <c r="U39" s="252"/>
    </row>
    <row r="40" spans="16:21" ht="14.25" thickBot="1">
      <c r="P40" s="256"/>
      <c r="Q40" s="257"/>
      <c r="R40" s="257"/>
      <c r="S40" s="257"/>
      <c r="T40" s="258"/>
      <c r="U40" s="259"/>
    </row>
  </sheetData>
  <mergeCells count="12">
    <mergeCell ref="N5:N6"/>
    <mergeCell ref="A4:A6"/>
    <mergeCell ref="B4:B6"/>
    <mergeCell ref="C4:C6"/>
    <mergeCell ref="D4:D6"/>
    <mergeCell ref="E5:E6"/>
    <mergeCell ref="F5:F6"/>
    <mergeCell ref="G5:G6"/>
    <mergeCell ref="I5:I6"/>
    <mergeCell ref="J5:J6"/>
    <mergeCell ref="K5:K6"/>
    <mergeCell ref="M5:M6"/>
  </mergeCells>
  <phoneticPr fontId="4"/>
  <printOptions horizontalCentered="1" verticalCentered="1"/>
  <pageMargins left="0.39370078740157483" right="0.39370078740157483" top="0.39370078740157483" bottom="0.19685039370078741" header="0.59055118110236227" footer="0.19685039370078741"/>
  <pageSetup paperSize="9" scale="96" orientation="landscape" verticalDpi="300" r:id="rId1"/>
  <headerFooter alignWithMargins="0">
    <oddHeader xml:space="preserve">&amp;R&amp;U № 　　　&amp;P 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7"/>
  <sheetViews>
    <sheetView showGridLines="0" view="pageBreakPreview" zoomScale="85" zoomScaleNormal="100" zoomScaleSheetLayoutView="85" workbookViewId="0">
      <selection activeCell="F20" sqref="F20"/>
    </sheetView>
  </sheetViews>
  <sheetFormatPr defaultColWidth="9" defaultRowHeight="13.5"/>
  <cols>
    <col min="1" max="1" width="10.625" style="1" customWidth="1"/>
    <col min="2" max="2" width="18.625" style="1" customWidth="1"/>
    <col min="3" max="3" width="12.625" style="1" customWidth="1"/>
    <col min="4" max="4" width="4.625" style="337" customWidth="1"/>
    <col min="5" max="5" width="8.625" style="146" customWidth="1"/>
    <col min="6" max="6" width="12.625" style="147" customWidth="1"/>
    <col min="7" max="7" width="12.625" style="148" customWidth="1"/>
    <col min="8" max="8" width="8.625" style="146" customWidth="1"/>
    <col min="9" max="10" width="14.625" style="147" customWidth="1"/>
    <col min="11" max="11" width="8.625" style="146" customWidth="1"/>
    <col min="12" max="12" width="14.625" style="147" customWidth="1"/>
    <col min="13" max="18" width="9" style="1"/>
    <col min="19" max="19" width="3.625" style="1" bestFit="1" customWidth="1"/>
    <col min="20" max="16384" width="9" style="1"/>
  </cols>
  <sheetData>
    <row r="1" spans="1:12" ht="30" customHeight="1">
      <c r="A1" s="260"/>
      <c r="B1" s="260"/>
      <c r="C1" s="260"/>
      <c r="D1" s="260"/>
      <c r="E1" s="260"/>
      <c r="F1" s="102"/>
      <c r="G1" s="144"/>
      <c r="H1" s="101"/>
      <c r="I1" s="261"/>
      <c r="J1" s="261"/>
      <c r="K1" s="261"/>
      <c r="L1" s="261"/>
    </row>
    <row r="2" spans="1:12" ht="24.95" customHeight="1">
      <c r="A2" s="262"/>
      <c r="B2" s="263"/>
      <c r="C2" s="263"/>
      <c r="D2" s="263"/>
      <c r="E2" s="1249" t="s">
        <v>164</v>
      </c>
      <c r="F2" s="1249"/>
      <c r="G2" s="1249"/>
      <c r="H2" s="1249"/>
      <c r="I2" s="1249"/>
      <c r="J2" s="261"/>
      <c r="K2" s="261"/>
      <c r="L2" s="261"/>
    </row>
    <row r="3" spans="1:12" ht="21.95" customHeight="1">
      <c r="A3" s="264" t="s">
        <v>109</v>
      </c>
      <c r="B3" s="1250" t="s">
        <v>165</v>
      </c>
      <c r="C3" s="1250"/>
      <c r="D3" s="1250"/>
      <c r="E3" s="1250"/>
      <c r="F3" s="265"/>
      <c r="G3" s="266"/>
      <c r="H3" s="267"/>
      <c r="I3" s="261"/>
      <c r="J3" s="261"/>
      <c r="K3" s="261"/>
      <c r="L3" s="261"/>
    </row>
    <row r="4" spans="1:12" ht="8.1" customHeight="1">
      <c r="A4" s="268"/>
      <c r="B4" s="268"/>
      <c r="C4" s="268"/>
      <c r="D4" s="268"/>
      <c r="E4" s="267"/>
      <c r="F4" s="265"/>
      <c r="G4" s="266"/>
      <c r="H4" s="267"/>
      <c r="I4" s="265"/>
      <c r="J4" s="265"/>
      <c r="K4" s="267"/>
      <c r="L4" s="265"/>
    </row>
    <row r="5" spans="1:12" s="269" customFormat="1" ht="21.95" customHeight="1">
      <c r="A5" s="1251" t="s">
        <v>166</v>
      </c>
      <c r="B5" s="1252"/>
      <c r="C5" s="1255" t="s">
        <v>167</v>
      </c>
      <c r="D5" s="1257" t="s">
        <v>115</v>
      </c>
      <c r="E5" s="1245" t="s">
        <v>116</v>
      </c>
      <c r="F5" s="1259"/>
      <c r="G5" s="1246"/>
      <c r="H5" s="1260" t="s">
        <v>168</v>
      </c>
      <c r="I5" s="1259"/>
      <c r="J5" s="1261"/>
      <c r="K5" s="1245" t="s">
        <v>169</v>
      </c>
      <c r="L5" s="1246"/>
    </row>
    <row r="6" spans="1:12" s="269" customFormat="1" ht="21.95" customHeight="1">
      <c r="A6" s="1253"/>
      <c r="B6" s="1254"/>
      <c r="C6" s="1256"/>
      <c r="D6" s="1258"/>
      <c r="E6" s="270" t="s">
        <v>120</v>
      </c>
      <c r="F6" s="271" t="s">
        <v>121</v>
      </c>
      <c r="G6" s="272" t="s">
        <v>122</v>
      </c>
      <c r="H6" s="273" t="s">
        <v>120</v>
      </c>
      <c r="I6" s="271" t="s">
        <v>121</v>
      </c>
      <c r="J6" s="274" t="s">
        <v>122</v>
      </c>
      <c r="K6" s="270" t="s">
        <v>120</v>
      </c>
      <c r="L6" s="275" t="s">
        <v>122</v>
      </c>
    </row>
    <row r="7" spans="1:12" s="3" customFormat="1" ht="21.95" customHeight="1">
      <c r="A7" s="1247" t="s">
        <v>170</v>
      </c>
      <c r="B7" s="1248"/>
      <c r="C7" s="276"/>
      <c r="D7" s="277"/>
      <c r="E7" s="278"/>
      <c r="F7" s="279"/>
      <c r="G7" s="280" t="str">
        <f>IF(OR(E7=0,E7="")=TRUE,"",ROUND((E7*F7),0))</f>
        <v/>
      </c>
      <c r="H7" s="281"/>
      <c r="I7" s="279"/>
      <c r="J7" s="282" t="str">
        <f t="shared" ref="J7:J13" si="0">IF(AND(ISNUMBER(H7), ISNUMBER(I7)), ROUND(H7*I7, 0), "")</f>
        <v/>
      </c>
      <c r="K7" s="278" t="str">
        <f>IF(H7="","",H7-E7)</f>
        <v/>
      </c>
      <c r="L7" s="283" t="str">
        <f>IF(J7="","",J7-G7)</f>
        <v/>
      </c>
    </row>
    <row r="8" spans="1:12" s="3" customFormat="1" ht="21.95" customHeight="1">
      <c r="A8" s="1231" t="s">
        <v>171</v>
      </c>
      <c r="B8" s="1232"/>
      <c r="C8" s="284"/>
      <c r="D8" s="285" t="s">
        <v>172</v>
      </c>
      <c r="E8" s="286"/>
      <c r="F8" s="287"/>
      <c r="G8" s="288" t="str">
        <f t="shared" ref="G8:G13" si="1">IF(OR(E8=0,E8="")=TRUE,"",ROUND((E8*F8),0))</f>
        <v/>
      </c>
      <c r="H8" s="289"/>
      <c r="I8" s="287"/>
      <c r="J8" s="290" t="str">
        <f t="shared" si="0"/>
        <v/>
      </c>
      <c r="K8" s="286" t="str">
        <f t="shared" ref="K8:K25" si="2">IF(H8="","",H8-E8)</f>
        <v/>
      </c>
      <c r="L8" s="291" t="str">
        <f t="shared" ref="L8:L25" si="3">IF(J8="","",J8-G8)</f>
        <v/>
      </c>
    </row>
    <row r="9" spans="1:12" s="3" customFormat="1" ht="21.95" customHeight="1">
      <c r="A9" s="1231" t="s">
        <v>173</v>
      </c>
      <c r="B9" s="1232"/>
      <c r="C9" s="284" t="s">
        <v>174</v>
      </c>
      <c r="D9" s="292" t="s">
        <v>175</v>
      </c>
      <c r="E9" s="286"/>
      <c r="F9" s="287"/>
      <c r="G9" s="288" t="str">
        <f t="shared" si="1"/>
        <v/>
      </c>
      <c r="H9" s="289"/>
      <c r="I9" s="287"/>
      <c r="J9" s="290" t="str">
        <f t="shared" si="0"/>
        <v/>
      </c>
      <c r="K9" s="286" t="str">
        <f t="shared" si="2"/>
        <v/>
      </c>
      <c r="L9" s="291" t="str">
        <f t="shared" si="3"/>
        <v/>
      </c>
    </row>
    <row r="10" spans="1:12" s="3" customFormat="1" ht="21.95" customHeight="1">
      <c r="A10" s="1231" t="s">
        <v>176</v>
      </c>
      <c r="B10" s="1232"/>
      <c r="C10" s="284"/>
      <c r="D10" s="292" t="s">
        <v>175</v>
      </c>
      <c r="E10" s="286"/>
      <c r="F10" s="287"/>
      <c r="G10" s="288" t="str">
        <f t="shared" si="1"/>
        <v/>
      </c>
      <c r="H10" s="289"/>
      <c r="I10" s="287"/>
      <c r="J10" s="290" t="str">
        <f t="shared" si="0"/>
        <v/>
      </c>
      <c r="K10" s="286" t="str">
        <f t="shared" si="2"/>
        <v/>
      </c>
      <c r="L10" s="291" t="str">
        <f t="shared" si="3"/>
        <v/>
      </c>
    </row>
    <row r="11" spans="1:12" s="3" customFormat="1" ht="21.95" customHeight="1">
      <c r="A11" s="1231" t="s">
        <v>177</v>
      </c>
      <c r="B11" s="1232"/>
      <c r="C11" s="284" t="s">
        <v>174</v>
      </c>
      <c r="D11" s="292" t="s">
        <v>178</v>
      </c>
      <c r="E11" s="286"/>
      <c r="F11" s="287"/>
      <c r="G11" s="288" t="str">
        <f t="shared" si="1"/>
        <v/>
      </c>
      <c r="H11" s="289"/>
      <c r="I11" s="287"/>
      <c r="J11" s="290" t="str">
        <f t="shared" si="0"/>
        <v/>
      </c>
      <c r="K11" s="286" t="str">
        <f t="shared" si="2"/>
        <v/>
      </c>
      <c r="L11" s="291" t="str">
        <f t="shared" si="3"/>
        <v/>
      </c>
    </row>
    <row r="12" spans="1:12" s="3" customFormat="1" ht="21.95" customHeight="1">
      <c r="A12" s="293" t="s">
        <v>179</v>
      </c>
      <c r="B12" s="294"/>
      <c r="C12" s="284" t="s">
        <v>174</v>
      </c>
      <c r="D12" s="292" t="s">
        <v>172</v>
      </c>
      <c r="E12" s="286"/>
      <c r="F12" s="287"/>
      <c r="G12" s="288" t="str">
        <f t="shared" si="1"/>
        <v/>
      </c>
      <c r="H12" s="289"/>
      <c r="I12" s="287"/>
      <c r="J12" s="290" t="str">
        <f t="shared" si="0"/>
        <v/>
      </c>
      <c r="K12" s="286" t="str">
        <f t="shared" si="2"/>
        <v/>
      </c>
      <c r="L12" s="291" t="str">
        <f t="shared" si="3"/>
        <v/>
      </c>
    </row>
    <row r="13" spans="1:12" s="3" customFormat="1" ht="21.95" customHeight="1">
      <c r="A13" s="1233"/>
      <c r="B13" s="1234"/>
      <c r="C13" s="295"/>
      <c r="D13" s="296"/>
      <c r="E13" s="297"/>
      <c r="F13" s="298"/>
      <c r="G13" s="299" t="str">
        <f t="shared" si="1"/>
        <v/>
      </c>
      <c r="H13" s="300"/>
      <c r="I13" s="298"/>
      <c r="J13" s="301" t="str">
        <f t="shared" si="0"/>
        <v/>
      </c>
      <c r="K13" s="297" t="str">
        <f t="shared" si="2"/>
        <v/>
      </c>
      <c r="L13" s="302" t="str">
        <f t="shared" si="3"/>
        <v/>
      </c>
    </row>
    <row r="14" spans="1:12" s="3" customFormat="1" ht="21.95" customHeight="1">
      <c r="A14" s="1235" t="s">
        <v>180</v>
      </c>
      <c r="B14" s="1236"/>
      <c r="C14" s="303"/>
      <c r="D14" s="304"/>
      <c r="E14" s="305"/>
      <c r="F14" s="306"/>
      <c r="G14" s="307">
        <f>SUM(G7:G13)</f>
        <v>0</v>
      </c>
      <c r="H14" s="308"/>
      <c r="I14" s="306"/>
      <c r="J14" s="309" t="str">
        <f>IF(OR(H14=0,H14&gt;0)=TRUE,IF(H14="","",H14*I14),"")</f>
        <v/>
      </c>
      <c r="K14" s="305" t="str">
        <f t="shared" si="2"/>
        <v/>
      </c>
      <c r="L14" s="310" t="str">
        <f t="shared" si="3"/>
        <v/>
      </c>
    </row>
    <row r="15" spans="1:12" s="3" customFormat="1" ht="21.95" customHeight="1">
      <c r="A15" s="1247"/>
      <c r="B15" s="1248"/>
      <c r="C15" s="276"/>
      <c r="D15" s="285"/>
      <c r="E15" s="278"/>
      <c r="F15" s="279"/>
      <c r="G15" s="280" t="str">
        <f t="shared" ref="G15:G25" si="4">IF(OR(E15=0,E15="")=TRUE,"",ROUND((E15*F15),0))</f>
        <v/>
      </c>
      <c r="H15" s="281"/>
      <c r="I15" s="279"/>
      <c r="J15" s="282" t="str">
        <f>IF(AND(ISNUMBER(H15), ISNUMBER(I15)), ROUND(H15*I15, 0), "")</f>
        <v/>
      </c>
      <c r="K15" s="278" t="str">
        <f t="shared" si="2"/>
        <v/>
      </c>
      <c r="L15" s="283" t="str">
        <f t="shared" si="3"/>
        <v/>
      </c>
    </row>
    <row r="16" spans="1:12" s="3" customFormat="1" ht="21.95" customHeight="1">
      <c r="A16" s="1243" t="s">
        <v>181</v>
      </c>
      <c r="B16" s="1244"/>
      <c r="C16" s="311"/>
      <c r="D16" s="312" t="s">
        <v>182</v>
      </c>
      <c r="E16" s="313"/>
      <c r="F16" s="314"/>
      <c r="G16" s="315" t="str">
        <f t="shared" si="4"/>
        <v/>
      </c>
      <c r="H16" s="316"/>
      <c r="I16" s="314"/>
      <c r="J16" s="317" t="str">
        <f>IF(AND(ISNUMBER(H16), ISNUMBER(I16)), ROUND(H16*I16, 0), "")</f>
        <v/>
      </c>
      <c r="K16" s="313" t="str">
        <f t="shared" si="2"/>
        <v/>
      </c>
      <c r="L16" s="318" t="str">
        <f t="shared" si="3"/>
        <v/>
      </c>
    </row>
    <row r="17" spans="1:12" s="3" customFormat="1" ht="21.95" customHeight="1">
      <c r="A17" s="1243" t="s">
        <v>183</v>
      </c>
      <c r="B17" s="1244"/>
      <c r="C17" s="311"/>
      <c r="D17" s="312" t="s">
        <v>182</v>
      </c>
      <c r="E17" s="313"/>
      <c r="F17" s="314"/>
      <c r="G17" s="315" t="str">
        <f t="shared" si="4"/>
        <v/>
      </c>
      <c r="H17" s="316"/>
      <c r="I17" s="314"/>
      <c r="J17" s="317" t="str">
        <f>IF(AND(ISNUMBER(H17), ISNUMBER(I17)), ROUND(H17*I17, 0), "")</f>
        <v/>
      </c>
      <c r="K17" s="313" t="str">
        <f t="shared" si="2"/>
        <v/>
      </c>
      <c r="L17" s="318" t="str">
        <f t="shared" si="3"/>
        <v/>
      </c>
    </row>
    <row r="18" spans="1:12" s="3" customFormat="1" ht="21.95" customHeight="1">
      <c r="A18" s="1243" t="s">
        <v>184</v>
      </c>
      <c r="B18" s="1244"/>
      <c r="C18" s="311"/>
      <c r="D18" s="312" t="s">
        <v>182</v>
      </c>
      <c r="E18" s="313"/>
      <c r="F18" s="314"/>
      <c r="G18" s="315" t="str">
        <f t="shared" si="4"/>
        <v/>
      </c>
      <c r="H18" s="316"/>
      <c r="I18" s="314"/>
      <c r="J18" s="317" t="str">
        <f>IF(AND(ISNUMBER(H18), ISNUMBER(I18)), ROUND(H18*I18, 0), "")</f>
        <v/>
      </c>
      <c r="K18" s="313" t="str">
        <f t="shared" si="2"/>
        <v/>
      </c>
      <c r="L18" s="318" t="str">
        <f t="shared" si="3"/>
        <v/>
      </c>
    </row>
    <row r="19" spans="1:12" s="3" customFormat="1" ht="21.95" customHeight="1">
      <c r="A19" s="1237" t="s">
        <v>149</v>
      </c>
      <c r="B19" s="1238"/>
      <c r="C19" s="319"/>
      <c r="D19" s="320" t="s">
        <v>151</v>
      </c>
      <c r="E19" s="321">
        <v>1</v>
      </c>
      <c r="F19" s="322">
        <v>3120000</v>
      </c>
      <c r="G19" s="323">
        <f t="shared" si="4"/>
        <v>3120000</v>
      </c>
      <c r="H19" s="1239" t="s">
        <v>185</v>
      </c>
      <c r="I19" s="1240"/>
      <c r="J19" s="1241"/>
      <c r="K19" s="321"/>
      <c r="L19" s="324" t="str">
        <f t="shared" si="3"/>
        <v/>
      </c>
    </row>
    <row r="20" spans="1:12" s="3" customFormat="1" ht="21.95" customHeight="1">
      <c r="A20" s="1237" t="s">
        <v>186</v>
      </c>
      <c r="B20" s="1242"/>
      <c r="C20" s="319"/>
      <c r="D20" s="320" t="s">
        <v>182</v>
      </c>
      <c r="E20" s="321">
        <v>1</v>
      </c>
      <c r="F20" s="322">
        <v>572220</v>
      </c>
      <c r="G20" s="323">
        <f t="shared" si="4"/>
        <v>572220</v>
      </c>
      <c r="H20" s="1239" t="s">
        <v>187</v>
      </c>
      <c r="I20" s="1240"/>
      <c r="J20" s="1241"/>
      <c r="K20" s="321"/>
      <c r="L20" s="324" t="str">
        <f t="shared" si="3"/>
        <v/>
      </c>
    </row>
    <row r="21" spans="1:12" s="3" customFormat="1" ht="21.95" customHeight="1">
      <c r="A21" s="1231"/>
      <c r="B21" s="1232"/>
      <c r="C21" s="284"/>
      <c r="D21" s="292"/>
      <c r="E21" s="286"/>
      <c r="F21" s="287"/>
      <c r="G21" s="288" t="str">
        <f t="shared" si="4"/>
        <v/>
      </c>
      <c r="H21" s="289"/>
      <c r="I21" s="287"/>
      <c r="J21" s="290" t="str">
        <f>IF(AND(ISNUMBER(H21), ISNUMBER(I21)), ROUND(H21*I21, 0), "")</f>
        <v/>
      </c>
      <c r="K21" s="286" t="str">
        <f t="shared" si="2"/>
        <v/>
      </c>
      <c r="L21" s="291" t="str">
        <f t="shared" si="3"/>
        <v/>
      </c>
    </row>
    <row r="22" spans="1:12" s="3" customFormat="1" ht="21.95" customHeight="1">
      <c r="A22" s="1229"/>
      <c r="B22" s="1230"/>
      <c r="C22" s="325"/>
      <c r="D22" s="326"/>
      <c r="E22" s="327"/>
      <c r="F22" s="328"/>
      <c r="G22" s="329" t="str">
        <f t="shared" si="4"/>
        <v/>
      </c>
      <c r="H22" s="330"/>
      <c r="I22" s="328"/>
      <c r="J22" s="331" t="str">
        <f>IF(AND(ISNUMBER(H22), ISNUMBER(I22)), ROUND(H22*I22, 0), "")</f>
        <v/>
      </c>
      <c r="K22" s="327" t="str">
        <f t="shared" si="2"/>
        <v/>
      </c>
      <c r="L22" s="332" t="str">
        <f t="shared" si="3"/>
        <v/>
      </c>
    </row>
    <row r="23" spans="1:12" s="3" customFormat="1" ht="21.95" customHeight="1">
      <c r="A23" s="1229"/>
      <c r="B23" s="1230"/>
      <c r="C23" s="325"/>
      <c r="D23" s="326"/>
      <c r="E23" s="327"/>
      <c r="F23" s="328"/>
      <c r="G23" s="329" t="str">
        <f t="shared" si="4"/>
        <v/>
      </c>
      <c r="H23" s="330"/>
      <c r="I23" s="328"/>
      <c r="J23" s="331" t="str">
        <f>IF(AND(ISNUMBER(H23), ISNUMBER(I23)), ROUND(H23*I23, 0), "")</f>
        <v/>
      </c>
      <c r="K23" s="327" t="str">
        <f t="shared" si="2"/>
        <v/>
      </c>
      <c r="L23" s="332" t="str">
        <f t="shared" si="3"/>
        <v/>
      </c>
    </row>
    <row r="24" spans="1:12" s="3" customFormat="1" ht="21.95" customHeight="1">
      <c r="A24" s="1231"/>
      <c r="B24" s="1232"/>
      <c r="C24" s="284"/>
      <c r="D24" s="292"/>
      <c r="E24" s="286"/>
      <c r="F24" s="287"/>
      <c r="G24" s="288" t="str">
        <f t="shared" si="4"/>
        <v/>
      </c>
      <c r="H24" s="289"/>
      <c r="I24" s="287"/>
      <c r="J24" s="290" t="str">
        <f>IF(AND(ISNUMBER(H24), ISNUMBER(I24)), ROUND(H24*I24, 0), "")</f>
        <v/>
      </c>
      <c r="K24" s="286" t="str">
        <f t="shared" si="2"/>
        <v/>
      </c>
      <c r="L24" s="291" t="str">
        <f t="shared" si="3"/>
        <v/>
      </c>
    </row>
    <row r="25" spans="1:12" s="3" customFormat="1" ht="21.95" customHeight="1">
      <c r="A25" s="1233"/>
      <c r="B25" s="1234"/>
      <c r="C25" s="295"/>
      <c r="D25" s="296"/>
      <c r="E25" s="297"/>
      <c r="F25" s="298"/>
      <c r="G25" s="299" t="str">
        <f t="shared" si="4"/>
        <v/>
      </c>
      <c r="H25" s="300"/>
      <c r="I25" s="298"/>
      <c r="J25" s="333" t="str">
        <f>IF(AND(ISNUMBER(H25), ISNUMBER(I25)), ROUND(H25*I25, 0), "")</f>
        <v/>
      </c>
      <c r="K25" s="297" t="str">
        <f t="shared" si="2"/>
        <v/>
      </c>
      <c r="L25" s="302" t="str">
        <f t="shared" si="3"/>
        <v/>
      </c>
    </row>
    <row r="26" spans="1:12" s="3" customFormat="1" ht="21.95" customHeight="1">
      <c r="A26" s="1235" t="s">
        <v>124</v>
      </c>
      <c r="B26" s="1236"/>
      <c r="C26" s="334"/>
      <c r="D26" s="304"/>
      <c r="E26" s="305"/>
      <c r="F26" s="306"/>
      <c r="G26" s="307"/>
      <c r="H26" s="308"/>
      <c r="I26" s="306"/>
      <c r="J26" s="335" t="str">
        <f>IF(SUM(J7:J25)=0,"",SUM(J7:J25))</f>
        <v/>
      </c>
      <c r="K26" s="305"/>
      <c r="L26" s="310" t="str">
        <f>IF(SUM(L7:L25)=0,"",SUM(L7:L25))</f>
        <v/>
      </c>
    </row>
    <row r="27" spans="1:12" ht="21.95" customHeight="1">
      <c r="A27" s="268"/>
      <c r="B27" s="268"/>
      <c r="C27" s="268"/>
      <c r="D27" s="336"/>
      <c r="E27" s="267"/>
      <c r="F27" s="265"/>
      <c r="G27" s="266"/>
      <c r="H27" s="267"/>
      <c r="I27" s="265"/>
      <c r="J27" s="265"/>
      <c r="K27" s="267"/>
      <c r="L27" s="265"/>
    </row>
  </sheetData>
  <mergeCells count="29">
    <mergeCell ref="E2:I2"/>
    <mergeCell ref="B3:E3"/>
    <mergeCell ref="A5:B6"/>
    <mergeCell ref="C5:C6"/>
    <mergeCell ref="D5:D6"/>
    <mergeCell ref="E5:G5"/>
    <mergeCell ref="H5:J5"/>
    <mergeCell ref="A18:B18"/>
    <mergeCell ref="K5:L5"/>
    <mergeCell ref="A7:B7"/>
    <mergeCell ref="A8:B8"/>
    <mergeCell ref="A9:B9"/>
    <mergeCell ref="A10:B10"/>
    <mergeCell ref="A11:B11"/>
    <mergeCell ref="A13:B13"/>
    <mergeCell ref="A14:B14"/>
    <mergeCell ref="A15:B15"/>
    <mergeCell ref="A16:B16"/>
    <mergeCell ref="A17:B17"/>
    <mergeCell ref="H19:J19"/>
    <mergeCell ref="A20:B20"/>
    <mergeCell ref="H20:J20"/>
    <mergeCell ref="A21:B21"/>
    <mergeCell ref="A22:B22"/>
    <mergeCell ref="A23:B23"/>
    <mergeCell ref="A24:B24"/>
    <mergeCell ref="A25:B25"/>
    <mergeCell ref="A26:B26"/>
    <mergeCell ref="A19:B19"/>
  </mergeCells>
  <phoneticPr fontId="4"/>
  <dataValidations count="1">
    <dataValidation type="list" allowBlank="1" showInputMessage="1" showErrorMessage="1" sqref="D27:D65461">
      <formula1>$S$16:$S$21</formula1>
    </dataValidation>
  </dataValidations>
  <printOptions horizontalCentered="1" verticalCentered="1"/>
  <pageMargins left="0.19685039370078741" right="0.19685039370078741" top="0.59055118110236227" bottom="0.19685039370078741" header="0.19685039370078741" footer="0.19685039370078741"/>
  <pageSetup paperSize="9" scale="84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28"/>
  <sheetViews>
    <sheetView showGridLines="0" showZeros="0" view="pageBreakPreview" topLeftCell="A19" zoomScale="85" zoomScaleNormal="100" zoomScaleSheetLayoutView="85" workbookViewId="0">
      <selection activeCell="I21" sqref="I21"/>
    </sheetView>
  </sheetViews>
  <sheetFormatPr defaultColWidth="9" defaultRowHeight="13.5"/>
  <cols>
    <col min="1" max="1" width="7.625" style="1" customWidth="1"/>
    <col min="2" max="2" width="11.625" style="1" customWidth="1"/>
    <col min="3" max="3" width="15.625" style="1" customWidth="1"/>
    <col min="4" max="4" width="4.625" style="337" customWidth="1"/>
    <col min="5" max="5" width="7.625" style="146" customWidth="1"/>
    <col min="6" max="6" width="11.625" style="147" customWidth="1"/>
    <col min="7" max="8" width="12.625" style="148" customWidth="1"/>
    <col min="9" max="9" width="6.625" style="148" customWidth="1"/>
    <col min="10" max="10" width="9.625" style="147" customWidth="1"/>
    <col min="11" max="11" width="9.625" style="146" customWidth="1"/>
    <col min="12" max="12" width="10.625" style="147" customWidth="1"/>
    <col min="13" max="13" width="10.625" style="146" customWidth="1"/>
    <col min="14" max="14" width="10.625" style="147" customWidth="1"/>
    <col min="15" max="20" width="8.625" style="1" customWidth="1"/>
    <col min="21" max="21" width="9" style="1"/>
    <col min="22" max="22" width="3.625" style="1" bestFit="1" customWidth="1"/>
    <col min="23" max="16384" width="9" style="1"/>
  </cols>
  <sheetData>
    <row r="1" spans="1:20" ht="39.950000000000003" customHeight="1">
      <c r="A1" s="338"/>
      <c r="B1" s="338"/>
      <c r="C1" s="338"/>
      <c r="D1" s="338"/>
      <c r="E1" s="338"/>
      <c r="F1" s="1291" t="s">
        <v>125</v>
      </c>
      <c r="G1" s="1291"/>
      <c r="H1" s="1291"/>
      <c r="I1" s="1291"/>
      <c r="J1" s="261"/>
      <c r="K1" s="261"/>
      <c r="L1" s="261"/>
      <c r="M1" s="261"/>
      <c r="N1" s="261"/>
      <c r="P1" s="269"/>
      <c r="Q1" s="269"/>
      <c r="R1" s="269"/>
      <c r="S1" s="269"/>
      <c r="T1" s="269"/>
    </row>
    <row r="2" spans="1:20" s="341" customFormat="1" ht="9.9499999999999993" customHeight="1">
      <c r="A2" s="260"/>
      <c r="B2" s="260"/>
      <c r="C2" s="260"/>
      <c r="D2" s="260"/>
      <c r="E2" s="260"/>
      <c r="F2" s="339"/>
      <c r="G2" s="340"/>
      <c r="H2" s="340"/>
      <c r="I2" s="340"/>
      <c r="J2" s="261"/>
      <c r="K2" s="261"/>
      <c r="L2" s="261"/>
      <c r="M2" s="261"/>
      <c r="N2" s="261"/>
      <c r="P2" s="342"/>
      <c r="Q2" s="342"/>
      <c r="R2" s="342"/>
      <c r="S2" s="342"/>
      <c r="T2" s="342"/>
    </row>
    <row r="3" spans="1:20" ht="20.100000000000001" customHeight="1">
      <c r="A3" s="343" t="s">
        <v>109</v>
      </c>
      <c r="B3" s="1292" t="s">
        <v>188</v>
      </c>
      <c r="C3" s="1292"/>
      <c r="D3" s="1292"/>
      <c r="E3" s="1292"/>
      <c r="F3" s="1292"/>
      <c r="G3" s="344"/>
      <c r="H3" s="344"/>
      <c r="I3" s="344"/>
      <c r="J3" s="261"/>
      <c r="K3" s="261"/>
      <c r="L3" s="261"/>
      <c r="M3" s="261"/>
      <c r="N3" s="261"/>
      <c r="P3" s="269"/>
      <c r="Q3" s="269"/>
      <c r="R3" s="269"/>
      <c r="S3" s="269"/>
      <c r="T3" s="269"/>
    </row>
    <row r="4" spans="1:20" ht="9.9499999999999993" customHeight="1">
      <c r="A4" s="345"/>
      <c r="B4" s="345"/>
      <c r="C4" s="345"/>
      <c r="D4" s="345"/>
      <c r="E4" s="346"/>
      <c r="F4" s="347"/>
      <c r="G4" s="344"/>
      <c r="H4" s="344"/>
      <c r="I4" s="344"/>
      <c r="J4" s="265"/>
      <c r="K4" s="267"/>
      <c r="L4" s="265"/>
      <c r="M4" s="267"/>
      <c r="N4" s="265"/>
      <c r="P4" s="269"/>
      <c r="Q4" s="269"/>
      <c r="R4" s="269"/>
      <c r="S4" s="269"/>
      <c r="T4" s="269"/>
    </row>
    <row r="5" spans="1:20" s="269" customFormat="1" ht="20.100000000000001" customHeight="1">
      <c r="A5" s="1293" t="s">
        <v>126</v>
      </c>
      <c r="B5" s="1296" t="s">
        <v>127</v>
      </c>
      <c r="C5" s="1299" t="s">
        <v>189</v>
      </c>
      <c r="D5" s="1257" t="s">
        <v>115</v>
      </c>
      <c r="E5" s="1303" t="s">
        <v>120</v>
      </c>
      <c r="F5" s="1306" t="s">
        <v>121</v>
      </c>
      <c r="G5" s="1309" t="s">
        <v>129</v>
      </c>
      <c r="H5" s="348" t="s">
        <v>130</v>
      </c>
      <c r="I5" s="1312" t="s">
        <v>131</v>
      </c>
      <c r="J5" s="1274" t="s">
        <v>279</v>
      </c>
      <c r="K5" s="1274" t="s">
        <v>132</v>
      </c>
      <c r="L5" s="1276" t="s">
        <v>133</v>
      </c>
      <c r="M5" s="1279" t="s">
        <v>134</v>
      </c>
      <c r="N5" s="1280"/>
      <c r="P5" s="3"/>
      <c r="Q5" s="3"/>
      <c r="R5" s="3"/>
      <c r="S5" s="3"/>
      <c r="T5" s="3"/>
    </row>
    <row r="6" spans="1:20" s="269" customFormat="1" ht="20.100000000000001" customHeight="1">
      <c r="A6" s="1294"/>
      <c r="B6" s="1297"/>
      <c r="C6" s="1300"/>
      <c r="D6" s="1258"/>
      <c r="E6" s="1304"/>
      <c r="F6" s="1307"/>
      <c r="G6" s="1310"/>
      <c r="H6" s="349" t="s">
        <v>135</v>
      </c>
      <c r="I6" s="1313"/>
      <c r="J6" s="1275"/>
      <c r="K6" s="1275"/>
      <c r="L6" s="1277"/>
      <c r="M6" s="1281"/>
      <c r="N6" s="1282"/>
      <c r="P6" s="3"/>
      <c r="Q6" s="3"/>
      <c r="R6" s="3"/>
      <c r="S6" s="3"/>
      <c r="T6" s="3"/>
    </row>
    <row r="7" spans="1:20" s="269" customFormat="1" ht="20.100000000000001" customHeight="1">
      <c r="A7" s="1295"/>
      <c r="B7" s="1298"/>
      <c r="C7" s="1301"/>
      <c r="D7" s="1302"/>
      <c r="E7" s="1305"/>
      <c r="F7" s="1308"/>
      <c r="G7" s="1311"/>
      <c r="H7" s="350">
        <v>0.16500000000000001</v>
      </c>
      <c r="I7" s="1314"/>
      <c r="J7" s="533">
        <v>0.05</v>
      </c>
      <c r="K7" s="351">
        <f>H7</f>
        <v>0.16500000000000001</v>
      </c>
      <c r="L7" s="1278"/>
      <c r="M7" s="1283"/>
      <c r="N7" s="1284"/>
      <c r="P7" s="3"/>
      <c r="Q7" s="3"/>
      <c r="R7" s="3"/>
      <c r="S7" s="3"/>
      <c r="T7" s="3"/>
    </row>
    <row r="8" spans="1:20" s="3" customFormat="1" ht="20.100000000000001" customHeight="1">
      <c r="A8" s="352" t="s">
        <v>190</v>
      </c>
      <c r="B8" s="353" t="s">
        <v>295</v>
      </c>
      <c r="C8" s="353" t="s">
        <v>191</v>
      </c>
      <c r="D8" s="354" t="s">
        <v>151</v>
      </c>
      <c r="E8" s="355">
        <v>1</v>
      </c>
      <c r="F8" s="356">
        <v>3000000</v>
      </c>
      <c r="G8" s="357">
        <f>IF(OR(E8=0,E8="")=TRUE,"",ROUND((E8*F8),0))</f>
        <v>3000000</v>
      </c>
      <c r="H8" s="356">
        <f>IF(OR(E8=0,E8="")=TRUE,"",ROUND((G8*$H$7),0))</f>
        <v>495000</v>
      </c>
      <c r="I8" s="358">
        <v>1</v>
      </c>
      <c r="J8" s="356">
        <f>IF(OR(I8=0,I8="")=TRUE,"",ROUND((G8*$J$7),0))</f>
        <v>150000</v>
      </c>
      <c r="K8" s="356">
        <f>IF(OR(I8=0,I8="")=TRUE,"",ROUND((J8*$K$7),0))</f>
        <v>24750</v>
      </c>
      <c r="L8" s="357">
        <f>IF(OR(I8=0,I8="")=TRUE,"",ROUND((J8+K8),0))</f>
        <v>174750</v>
      </c>
      <c r="M8" s="1285" t="s">
        <v>292</v>
      </c>
      <c r="N8" s="1286"/>
    </row>
    <row r="9" spans="1:20" s="3" customFormat="1" ht="20.100000000000001" customHeight="1">
      <c r="A9" s="352">
        <v>2</v>
      </c>
      <c r="B9" s="359" t="s">
        <v>295</v>
      </c>
      <c r="C9" s="359" t="s">
        <v>192</v>
      </c>
      <c r="D9" s="360" t="s">
        <v>151</v>
      </c>
      <c r="E9" s="355">
        <v>1</v>
      </c>
      <c r="F9" s="356">
        <v>1500000</v>
      </c>
      <c r="G9" s="357">
        <f t="shared" ref="G9:G24" si="0">IF(OR(E9=0,E9="")=TRUE,"",ROUND((E9*F9),0))</f>
        <v>1500000</v>
      </c>
      <c r="H9" s="356">
        <f t="shared" ref="H9:H24" si="1">IF(OR(E9=0,E9="")=TRUE,"",ROUND((G9*$H$7),0))</f>
        <v>247500</v>
      </c>
      <c r="I9" s="358">
        <v>1</v>
      </c>
      <c r="J9" s="356">
        <f t="shared" ref="J9:J15" si="2">IF(OR(I9=0,I9="")=TRUE,"",ROUND((G9*$J$7),0))</f>
        <v>75000</v>
      </c>
      <c r="K9" s="356">
        <f t="shared" ref="K9:K15" si="3">IF(OR(I9=0,I9="")=TRUE,"",ROUND((J9*$K$7),0))</f>
        <v>12375</v>
      </c>
      <c r="L9" s="357">
        <f t="shared" ref="L9:L15" si="4">IF(OR(I9=0,I9="")=TRUE,"",ROUND((J9+K9),0))</f>
        <v>87375</v>
      </c>
      <c r="M9" s="1265" t="s">
        <v>193</v>
      </c>
      <c r="N9" s="1266"/>
    </row>
    <row r="10" spans="1:20" s="3" customFormat="1" ht="20.100000000000001" customHeight="1">
      <c r="A10" s="352">
        <v>3</v>
      </c>
      <c r="B10" s="359" t="s">
        <v>295</v>
      </c>
      <c r="C10" s="359" t="s">
        <v>194</v>
      </c>
      <c r="D10" s="360" t="s">
        <v>151</v>
      </c>
      <c r="E10" s="355">
        <v>1</v>
      </c>
      <c r="F10" s="356">
        <v>1500000</v>
      </c>
      <c r="G10" s="357">
        <f t="shared" si="0"/>
        <v>1500000</v>
      </c>
      <c r="H10" s="356">
        <f t="shared" si="1"/>
        <v>247500</v>
      </c>
      <c r="I10" s="358">
        <v>1</v>
      </c>
      <c r="J10" s="356">
        <f t="shared" si="2"/>
        <v>75000</v>
      </c>
      <c r="K10" s="356">
        <f t="shared" si="3"/>
        <v>12375</v>
      </c>
      <c r="L10" s="357">
        <f t="shared" si="4"/>
        <v>87375</v>
      </c>
      <c r="M10" s="1265" t="s">
        <v>195</v>
      </c>
      <c r="N10" s="1266"/>
    </row>
    <row r="11" spans="1:20" s="3" customFormat="1" ht="20.100000000000001" customHeight="1">
      <c r="A11" s="352">
        <v>3</v>
      </c>
      <c r="B11" s="359" t="s">
        <v>295</v>
      </c>
      <c r="C11" s="359" t="s">
        <v>196</v>
      </c>
      <c r="D11" s="360" t="s">
        <v>151</v>
      </c>
      <c r="E11" s="355">
        <v>1</v>
      </c>
      <c r="F11" s="356">
        <v>1500000</v>
      </c>
      <c r="G11" s="357">
        <f t="shared" si="0"/>
        <v>1500000</v>
      </c>
      <c r="H11" s="356">
        <f t="shared" si="1"/>
        <v>247500</v>
      </c>
      <c r="I11" s="361">
        <v>0</v>
      </c>
      <c r="J11" s="356" t="str">
        <f t="shared" si="2"/>
        <v/>
      </c>
      <c r="K11" s="356" t="str">
        <f t="shared" si="3"/>
        <v/>
      </c>
      <c r="L11" s="357" t="str">
        <f t="shared" si="4"/>
        <v/>
      </c>
      <c r="M11" s="1287" t="s">
        <v>197</v>
      </c>
      <c r="N11" s="1288"/>
    </row>
    <row r="12" spans="1:20" s="3" customFormat="1" ht="20.100000000000001" customHeight="1">
      <c r="A12" s="352">
        <v>2</v>
      </c>
      <c r="B12" s="359" t="s">
        <v>295</v>
      </c>
      <c r="C12" s="359" t="s">
        <v>198</v>
      </c>
      <c r="D12" s="360" t="s">
        <v>151</v>
      </c>
      <c r="E12" s="355">
        <v>1</v>
      </c>
      <c r="F12" s="356">
        <v>4500000</v>
      </c>
      <c r="G12" s="357">
        <f t="shared" si="0"/>
        <v>4500000</v>
      </c>
      <c r="H12" s="356">
        <f t="shared" si="1"/>
        <v>742500</v>
      </c>
      <c r="I12" s="358">
        <v>1</v>
      </c>
      <c r="J12" s="356">
        <f t="shared" si="2"/>
        <v>225000</v>
      </c>
      <c r="K12" s="356">
        <f t="shared" si="3"/>
        <v>37125</v>
      </c>
      <c r="L12" s="357">
        <f t="shared" si="4"/>
        <v>262125</v>
      </c>
      <c r="M12" s="1265" t="s">
        <v>293</v>
      </c>
      <c r="N12" s="1266"/>
    </row>
    <row r="13" spans="1:20" s="3" customFormat="1" ht="20.100000000000001" customHeight="1">
      <c r="A13" s="352">
        <v>2</v>
      </c>
      <c r="B13" s="359" t="s">
        <v>295</v>
      </c>
      <c r="C13" s="359" t="s">
        <v>199</v>
      </c>
      <c r="D13" s="360" t="s">
        <v>151</v>
      </c>
      <c r="E13" s="355">
        <v>1</v>
      </c>
      <c r="F13" s="356">
        <v>6000000</v>
      </c>
      <c r="G13" s="357">
        <f t="shared" si="0"/>
        <v>6000000</v>
      </c>
      <c r="H13" s="356">
        <f t="shared" si="1"/>
        <v>990000</v>
      </c>
      <c r="I13" s="358">
        <v>1</v>
      </c>
      <c r="J13" s="356">
        <f t="shared" si="2"/>
        <v>300000</v>
      </c>
      <c r="K13" s="356">
        <f t="shared" si="3"/>
        <v>49500</v>
      </c>
      <c r="L13" s="357">
        <f t="shared" si="4"/>
        <v>349500</v>
      </c>
      <c r="M13" s="1265" t="s">
        <v>193</v>
      </c>
      <c r="N13" s="1266"/>
    </row>
    <row r="14" spans="1:20" s="3" customFormat="1" ht="20.100000000000001" customHeight="1">
      <c r="A14" s="352">
        <v>3</v>
      </c>
      <c r="B14" s="359" t="s">
        <v>295</v>
      </c>
      <c r="C14" s="359" t="s">
        <v>200</v>
      </c>
      <c r="D14" s="360" t="s">
        <v>151</v>
      </c>
      <c r="E14" s="355">
        <v>1</v>
      </c>
      <c r="F14" s="356">
        <v>2000000</v>
      </c>
      <c r="G14" s="357">
        <f t="shared" si="0"/>
        <v>2000000</v>
      </c>
      <c r="H14" s="356">
        <f t="shared" si="1"/>
        <v>330000</v>
      </c>
      <c r="I14" s="361">
        <v>0</v>
      </c>
      <c r="J14" s="356" t="str">
        <f t="shared" si="2"/>
        <v/>
      </c>
      <c r="K14" s="356" t="str">
        <f t="shared" si="3"/>
        <v/>
      </c>
      <c r="L14" s="357" t="str">
        <f t="shared" si="4"/>
        <v/>
      </c>
      <c r="M14" s="1289" t="s">
        <v>201</v>
      </c>
      <c r="N14" s="1290"/>
    </row>
    <row r="15" spans="1:20" s="3" customFormat="1" ht="20.100000000000001" customHeight="1">
      <c r="A15" s="352"/>
      <c r="B15" s="359"/>
      <c r="C15" s="359"/>
      <c r="D15" s="362"/>
      <c r="E15" s="363"/>
      <c r="F15" s="356"/>
      <c r="G15" s="357" t="str">
        <f t="shared" si="0"/>
        <v/>
      </c>
      <c r="H15" s="356" t="str">
        <f t="shared" si="1"/>
        <v/>
      </c>
      <c r="I15" s="357"/>
      <c r="J15" s="356" t="str">
        <f t="shared" si="2"/>
        <v/>
      </c>
      <c r="K15" s="356" t="str">
        <f t="shared" si="3"/>
        <v/>
      </c>
      <c r="L15" s="357" t="str">
        <f t="shared" si="4"/>
        <v/>
      </c>
      <c r="M15" s="1265"/>
      <c r="N15" s="1266"/>
    </row>
    <row r="16" spans="1:20" s="3" customFormat="1" ht="20.100000000000001" customHeight="1">
      <c r="A16" s="352"/>
      <c r="B16" s="359"/>
      <c r="C16" s="359"/>
      <c r="D16" s="362"/>
      <c r="E16" s="363"/>
      <c r="F16" s="356"/>
      <c r="G16" s="357" t="str">
        <f t="shared" si="0"/>
        <v/>
      </c>
      <c r="H16" s="356" t="str">
        <f t="shared" si="1"/>
        <v/>
      </c>
      <c r="I16" s="357"/>
      <c r="J16" s="356" t="str">
        <f>IF(OR(I16=0,I16="")=TRUE,"",ROUND((G16*$J$7),0))</f>
        <v/>
      </c>
      <c r="K16" s="356" t="str">
        <f>IF(OR(I16=0,I16="")=TRUE,"",ROUND((J16*$K$7),0))</f>
        <v/>
      </c>
      <c r="L16" s="357" t="str">
        <f>IF(OR(I16=0,I16="")=TRUE,"",ROUND((J16+K16),0))</f>
        <v/>
      </c>
      <c r="M16" s="1265"/>
      <c r="N16" s="1266"/>
    </row>
    <row r="17" spans="1:20" s="3" customFormat="1" ht="20.100000000000001" customHeight="1">
      <c r="A17" s="352"/>
      <c r="B17" s="359"/>
      <c r="C17" s="359"/>
      <c r="D17" s="362"/>
      <c r="E17" s="363"/>
      <c r="F17" s="356"/>
      <c r="G17" s="357" t="str">
        <f t="shared" si="0"/>
        <v/>
      </c>
      <c r="H17" s="356" t="str">
        <f t="shared" si="1"/>
        <v/>
      </c>
      <c r="I17" s="357"/>
      <c r="J17" s="356" t="str">
        <f t="shared" ref="J17:J24" si="5">IF(OR(I17=0,I17="")=TRUE,"",ROUND((G17*$J$7),0))</f>
        <v/>
      </c>
      <c r="K17" s="356" t="str">
        <f t="shared" ref="K17:K24" si="6">IF(OR(I17=0,I17="")=TRUE,"",ROUND((J17*$K$7),0))</f>
        <v/>
      </c>
      <c r="L17" s="357" t="str">
        <f t="shared" ref="L17:L24" si="7">IF(OR(I17=0,I17="")=TRUE,"",ROUND((J17+K17),0))</f>
        <v/>
      </c>
      <c r="M17" s="1265"/>
      <c r="N17" s="1266"/>
    </row>
    <row r="18" spans="1:20" s="3" customFormat="1" ht="20.100000000000001" customHeight="1">
      <c r="A18" s="352"/>
      <c r="B18" s="359"/>
      <c r="C18" s="359"/>
      <c r="D18" s="362"/>
      <c r="E18" s="363"/>
      <c r="F18" s="356"/>
      <c r="G18" s="357" t="str">
        <f t="shared" si="0"/>
        <v/>
      </c>
      <c r="H18" s="356" t="str">
        <f t="shared" si="1"/>
        <v/>
      </c>
      <c r="I18" s="357"/>
      <c r="J18" s="356" t="str">
        <f t="shared" si="5"/>
        <v/>
      </c>
      <c r="K18" s="356" t="str">
        <f t="shared" si="6"/>
        <v/>
      </c>
      <c r="L18" s="357" t="str">
        <f t="shared" si="7"/>
        <v/>
      </c>
      <c r="M18" s="1265"/>
      <c r="N18" s="1266"/>
    </row>
    <row r="19" spans="1:20" s="3" customFormat="1" ht="20.100000000000001" customHeight="1">
      <c r="A19" s="352"/>
      <c r="B19" s="359"/>
      <c r="C19" s="359"/>
      <c r="D19" s="362"/>
      <c r="E19" s="363"/>
      <c r="F19" s="356"/>
      <c r="G19" s="357" t="str">
        <f t="shared" si="0"/>
        <v/>
      </c>
      <c r="H19" s="356" t="str">
        <f t="shared" si="1"/>
        <v/>
      </c>
      <c r="I19" s="357"/>
      <c r="J19" s="356" t="str">
        <f t="shared" si="5"/>
        <v/>
      </c>
      <c r="K19" s="356" t="str">
        <f t="shared" si="6"/>
        <v/>
      </c>
      <c r="L19" s="357" t="str">
        <f t="shared" si="7"/>
        <v/>
      </c>
      <c r="M19" s="1265"/>
      <c r="N19" s="1266"/>
    </row>
    <row r="20" spans="1:20" s="3" customFormat="1" ht="20.100000000000001" customHeight="1">
      <c r="A20" s="352"/>
      <c r="B20" s="359"/>
      <c r="C20" s="359"/>
      <c r="D20" s="362"/>
      <c r="E20" s="363"/>
      <c r="F20" s="356"/>
      <c r="G20" s="357" t="str">
        <f t="shared" si="0"/>
        <v/>
      </c>
      <c r="H20" s="356" t="str">
        <f t="shared" si="1"/>
        <v/>
      </c>
      <c r="I20" s="357"/>
      <c r="J20" s="356" t="str">
        <f t="shared" si="5"/>
        <v/>
      </c>
      <c r="K20" s="356" t="str">
        <f t="shared" si="6"/>
        <v/>
      </c>
      <c r="L20" s="357" t="str">
        <f t="shared" si="7"/>
        <v/>
      </c>
      <c r="M20" s="1265"/>
      <c r="N20" s="1266"/>
    </row>
    <row r="21" spans="1:20" s="3" customFormat="1" ht="20.100000000000001" customHeight="1">
      <c r="A21" s="352"/>
      <c r="B21" s="359"/>
      <c r="C21" s="359"/>
      <c r="D21" s="362"/>
      <c r="E21" s="363"/>
      <c r="F21" s="356"/>
      <c r="G21" s="357" t="str">
        <f t="shared" si="0"/>
        <v/>
      </c>
      <c r="H21" s="356" t="str">
        <f t="shared" si="1"/>
        <v/>
      </c>
      <c r="I21" s="357"/>
      <c r="J21" s="356" t="str">
        <f t="shared" si="5"/>
        <v/>
      </c>
      <c r="K21" s="356" t="str">
        <f t="shared" si="6"/>
        <v/>
      </c>
      <c r="L21" s="357" t="str">
        <f t="shared" si="7"/>
        <v/>
      </c>
      <c r="M21" s="1265"/>
      <c r="N21" s="1266"/>
    </row>
    <row r="22" spans="1:20" s="3" customFormat="1" ht="20.100000000000001" customHeight="1">
      <c r="A22" s="352"/>
      <c r="B22" s="359"/>
      <c r="C22" s="359"/>
      <c r="D22" s="362"/>
      <c r="E22" s="363"/>
      <c r="F22" s="356"/>
      <c r="G22" s="357" t="str">
        <f t="shared" si="0"/>
        <v/>
      </c>
      <c r="H22" s="356" t="str">
        <f t="shared" si="1"/>
        <v/>
      </c>
      <c r="I22" s="357"/>
      <c r="J22" s="356" t="str">
        <f t="shared" si="5"/>
        <v/>
      </c>
      <c r="K22" s="356" t="str">
        <f t="shared" si="6"/>
        <v/>
      </c>
      <c r="L22" s="357" t="str">
        <f t="shared" si="7"/>
        <v/>
      </c>
      <c r="M22" s="1265"/>
      <c r="N22" s="1266"/>
    </row>
    <row r="23" spans="1:20" s="3" customFormat="1" ht="20.100000000000001" customHeight="1">
      <c r="A23" s="352"/>
      <c r="B23" s="359"/>
      <c r="C23" s="359"/>
      <c r="D23" s="362"/>
      <c r="E23" s="363"/>
      <c r="F23" s="356"/>
      <c r="G23" s="357" t="str">
        <f t="shared" si="0"/>
        <v/>
      </c>
      <c r="H23" s="356" t="str">
        <f t="shared" si="1"/>
        <v/>
      </c>
      <c r="I23" s="357"/>
      <c r="J23" s="356" t="str">
        <f t="shared" si="5"/>
        <v/>
      </c>
      <c r="K23" s="356" t="str">
        <f t="shared" si="6"/>
        <v/>
      </c>
      <c r="L23" s="357" t="str">
        <f t="shared" si="7"/>
        <v/>
      </c>
      <c r="M23" s="1265"/>
      <c r="N23" s="1266"/>
    </row>
    <row r="24" spans="1:20" s="3" customFormat="1" ht="20.100000000000001" customHeight="1">
      <c r="A24" s="364"/>
      <c r="B24" s="365"/>
      <c r="C24" s="365"/>
      <c r="D24" s="366"/>
      <c r="E24" s="367"/>
      <c r="F24" s="368"/>
      <c r="G24" s="369" t="str">
        <f t="shared" si="0"/>
        <v/>
      </c>
      <c r="H24" s="368" t="str">
        <f t="shared" si="1"/>
        <v/>
      </c>
      <c r="I24" s="369"/>
      <c r="J24" s="368" t="str">
        <f t="shared" si="5"/>
        <v/>
      </c>
      <c r="K24" s="368" t="str">
        <f t="shared" si="6"/>
        <v/>
      </c>
      <c r="L24" s="369" t="str">
        <f t="shared" si="7"/>
        <v/>
      </c>
      <c r="M24" s="1267"/>
      <c r="N24" s="1268"/>
      <c r="P24" s="1"/>
      <c r="Q24" s="1"/>
      <c r="R24" s="1"/>
      <c r="S24" s="1"/>
      <c r="T24" s="1"/>
    </row>
    <row r="25" spans="1:20" s="3" customFormat="1" ht="24.95" customHeight="1">
      <c r="A25" s="370"/>
      <c r="B25" s="371"/>
      <c r="C25" s="372"/>
      <c r="D25" s="373"/>
      <c r="E25" s="374"/>
      <c r="F25" s="375"/>
      <c r="G25" s="376">
        <f>SUM(G8:G24)</f>
        <v>20000000</v>
      </c>
      <c r="H25" s="377">
        <f>SUM(H8:H24)</f>
        <v>3300000</v>
      </c>
      <c r="I25" s="378"/>
      <c r="J25" s="379"/>
      <c r="K25" s="380"/>
      <c r="L25" s="381">
        <f>SUM(L8:L24)</f>
        <v>961125</v>
      </c>
      <c r="M25" s="1269"/>
      <c r="N25" s="1270"/>
      <c r="P25" s="1"/>
      <c r="Q25" s="1"/>
      <c r="R25" s="1"/>
      <c r="S25" s="1"/>
      <c r="T25" s="1"/>
    </row>
    <row r="26" spans="1:20" ht="20.100000000000001" customHeight="1">
      <c r="A26" s="268"/>
      <c r="B26" s="268"/>
      <c r="C26" s="268"/>
      <c r="D26" s="336"/>
      <c r="E26" s="267"/>
      <c r="F26" s="265"/>
      <c r="G26" s="266"/>
      <c r="H26" s="266"/>
      <c r="I26" s="266"/>
      <c r="J26" s="265"/>
      <c r="K26" s="267"/>
      <c r="L26" s="265"/>
      <c r="M26" s="267"/>
      <c r="N26" s="265"/>
    </row>
    <row r="27" spans="1:20" ht="24.95" customHeight="1">
      <c r="A27" s="1271" t="s">
        <v>202</v>
      </c>
      <c r="B27" s="1272"/>
      <c r="C27" s="1272"/>
      <c r="D27" s="1272"/>
      <c r="E27" s="1272"/>
      <c r="F27" s="1272"/>
      <c r="G27" s="1272"/>
      <c r="H27" s="1272"/>
      <c r="I27" s="1272"/>
      <c r="J27" s="1272"/>
      <c r="K27" s="1272"/>
      <c r="L27" s="1272"/>
      <c r="M27" s="1272"/>
      <c r="N27" s="1273"/>
      <c r="O27" s="146"/>
      <c r="P27" s="147"/>
    </row>
    <row r="28" spans="1:20" ht="24.95" customHeight="1">
      <c r="A28" s="1262" t="s">
        <v>203</v>
      </c>
      <c r="B28" s="1263"/>
      <c r="C28" s="1263"/>
      <c r="D28" s="1263"/>
      <c r="E28" s="1263"/>
      <c r="F28" s="1263"/>
      <c r="G28" s="1263"/>
      <c r="H28" s="1263"/>
      <c r="I28" s="1263"/>
      <c r="J28" s="1263"/>
      <c r="K28" s="1263"/>
      <c r="L28" s="1263"/>
      <c r="M28" s="1263"/>
      <c r="N28" s="1264"/>
      <c r="O28" s="146"/>
      <c r="P28" s="147"/>
    </row>
  </sheetData>
  <mergeCells count="34">
    <mergeCell ref="F1:I1"/>
    <mergeCell ref="B3:F3"/>
    <mergeCell ref="A5:A7"/>
    <mergeCell ref="B5:B7"/>
    <mergeCell ref="C5:C7"/>
    <mergeCell ref="D5:D7"/>
    <mergeCell ref="E5:E7"/>
    <mergeCell ref="F5:F7"/>
    <mergeCell ref="G5:G7"/>
    <mergeCell ref="I5:I7"/>
    <mergeCell ref="M15:N15"/>
    <mergeCell ref="J5:J6"/>
    <mergeCell ref="K5:K6"/>
    <mergeCell ref="L5:L7"/>
    <mergeCell ref="M5:N7"/>
    <mergeCell ref="M8:N8"/>
    <mergeCell ref="M9:N9"/>
    <mergeCell ref="M10:N10"/>
    <mergeCell ref="M11:N11"/>
    <mergeCell ref="M12:N12"/>
    <mergeCell ref="M13:N13"/>
    <mergeCell ref="M14:N14"/>
    <mergeCell ref="A28:N28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A27:N27"/>
  </mergeCells>
  <phoneticPr fontId="4"/>
  <dataValidations count="1">
    <dataValidation type="list" allowBlank="1" showInputMessage="1" showErrorMessage="1" sqref="D29:D65533 D26">
      <formula1>#REF!</formula1>
    </dataValidation>
  </dataValidations>
  <printOptions horizontalCentered="1" verticalCentered="1"/>
  <pageMargins left="0.39370078740157483" right="0.39370078740157483" top="0.59055118110236227" bottom="0.19685039370078741" header="0.39370078740157483" footer="0.19685039370078741"/>
  <pageSetup paperSize="9" scale="98" orientation="landscape" r:id="rId1"/>
  <headerFooter alignWithMargins="0">
    <oddHeader>&amp;R&amp;U№　　　　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15</vt:i4>
      </vt:variant>
    </vt:vector>
  </HeadingPairs>
  <TitlesOfParts>
    <vt:vector size="26" baseType="lpstr">
      <vt:lpstr>改定内容・利用手順</vt:lpstr>
      <vt:lpstr>見積書鑑(サンプル)</vt:lpstr>
      <vt:lpstr>見積書鑑(正)</vt:lpstr>
      <vt:lpstr>見積書鑑(控)</vt:lpstr>
      <vt:lpstr>見積内訳書</vt:lpstr>
      <vt:lpstr>労務費内訳書</vt:lpstr>
      <vt:lpstr>労務費内訳書（変更）</vt:lpstr>
      <vt:lpstr>見積内訳書記入例</vt:lpstr>
      <vt:lpstr>労務費内訳書記入例（補正）</vt:lpstr>
      <vt:lpstr>労務費内訳書記入例（変更）</vt:lpstr>
      <vt:lpstr>労務費内訳書記入例（見積尊重宣言）</vt:lpstr>
      <vt:lpstr>'見積書鑑(サンプル)'!Print_Area</vt:lpstr>
      <vt:lpstr>'見積書鑑(控)'!Print_Area</vt:lpstr>
      <vt:lpstr>'見積書鑑(正)'!Print_Area</vt:lpstr>
      <vt:lpstr>見積内訳書!Print_Area</vt:lpstr>
      <vt:lpstr>見積内訳書記入例!Print_Area</vt:lpstr>
      <vt:lpstr>'労務費内訳書（変更）'!Print_Area</vt:lpstr>
      <vt:lpstr>'労務費内訳書記入例（見積尊重宣言）'!Print_Area</vt:lpstr>
      <vt:lpstr>'労務費内訳書記入例（変更）'!Print_Area</vt:lpstr>
      <vt:lpstr>'労務費内訳書記入例（補正）'!Print_Area</vt:lpstr>
      <vt:lpstr>見積内訳書!Print_Titles</vt:lpstr>
      <vt:lpstr>見積内訳書記入例!Print_Titles</vt:lpstr>
      <vt:lpstr>'労務費内訳書（変更）'!Print_Titles</vt:lpstr>
      <vt:lpstr>'労務費内訳書記入例（見積尊重宣言）'!Print_Titles</vt:lpstr>
      <vt:lpstr>'労務費内訳書記入例（変更）'!Print_Titles</vt:lpstr>
      <vt:lpstr>'労務費内訳書記入例（補正）'!Print_Titles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2021-03-18T08:03:57Z</cp:lastPrinted>
  <dcterms:created xsi:type="dcterms:W3CDTF">2020-12-01T04:16:42Z</dcterms:created>
  <dcterms:modified xsi:type="dcterms:W3CDTF">2023-04-14T09:22:41Z</dcterms:modified>
</cp:coreProperties>
</file>